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lly Notebook\Downloads\"/>
    </mc:Choice>
  </mc:AlternateContent>
  <bookViews>
    <workbookView xWindow="0" yWindow="0" windowWidth="20490" windowHeight="7755" activeTab="1"/>
  </bookViews>
  <sheets>
    <sheet name="proposed&amp;prior" sheetId="1" r:id="rId1"/>
    <sheet name="2014-15budget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42" i="2" l="1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3" i="2"/>
  <c r="E64" i="2"/>
  <c r="E65" i="2"/>
  <c r="E66" i="2"/>
  <c r="E67" i="2"/>
  <c r="E68" i="2"/>
  <c r="E69" i="2"/>
  <c r="B9" i="2"/>
  <c r="B22" i="2" s="1"/>
  <c r="C22" i="2"/>
  <c r="B80" i="2"/>
  <c r="B82" i="2" s="1"/>
  <c r="C71" i="2"/>
  <c r="B71" i="2"/>
  <c r="C36" i="2"/>
  <c r="B36" i="2"/>
  <c r="E34" i="2"/>
  <c r="E33" i="2"/>
  <c r="E32" i="2"/>
  <c r="E31" i="2"/>
  <c r="E30" i="2"/>
  <c r="E29" i="2"/>
  <c r="E28" i="2"/>
  <c r="E27" i="2"/>
  <c r="F22" i="2"/>
  <c r="E22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E71" i="2" l="1"/>
  <c r="B73" i="2"/>
  <c r="K12" i="2"/>
  <c r="K16" i="2"/>
  <c r="H9" i="2"/>
  <c r="H22" i="2" s="1"/>
  <c r="E36" i="2"/>
  <c r="K19" i="2"/>
  <c r="K11" i="2"/>
  <c r="C73" i="2"/>
  <c r="K13" i="2"/>
  <c r="K15" i="2"/>
  <c r="K10" i="2"/>
  <c r="K17" i="2"/>
  <c r="K18" i="2"/>
  <c r="K14" i="2"/>
  <c r="K20" i="2"/>
  <c r="I9" i="2"/>
  <c r="I22" i="2" s="1"/>
  <c r="B75" i="2" s="1"/>
  <c r="B84" i="2" s="1"/>
  <c r="C9" i="1"/>
  <c r="E73" i="2" l="1"/>
  <c r="K22" i="2"/>
  <c r="K23" i="2"/>
  <c r="B84" i="1"/>
  <c r="B86" i="1" s="1"/>
  <c r="C75" i="1"/>
  <c r="B75" i="1"/>
  <c r="E73" i="1"/>
  <c r="E72" i="1"/>
  <c r="E71" i="1"/>
  <c r="E70" i="1"/>
  <c r="E69" i="1"/>
  <c r="E68" i="1"/>
  <c r="E67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4" i="1"/>
  <c r="C39" i="1"/>
  <c r="B39" i="1"/>
  <c r="E37" i="1"/>
  <c r="E36" i="1"/>
  <c r="E35" i="1"/>
  <c r="E34" i="1"/>
  <c r="E33" i="1"/>
  <c r="E32" i="1"/>
  <c r="E31" i="1"/>
  <c r="E30" i="1"/>
  <c r="F25" i="1"/>
  <c r="E25" i="1"/>
  <c r="C25" i="1"/>
  <c r="B25" i="1"/>
  <c r="I23" i="1"/>
  <c r="H23" i="1"/>
  <c r="I22" i="1"/>
  <c r="H22" i="1"/>
  <c r="I21" i="1"/>
  <c r="H21" i="1"/>
  <c r="I20" i="1"/>
  <c r="H20" i="1"/>
  <c r="I19" i="1"/>
  <c r="H19" i="1"/>
  <c r="I18" i="1"/>
  <c r="K18" i="1" s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K20" i="1" l="1"/>
  <c r="K22" i="1"/>
  <c r="K11" i="1"/>
  <c r="K13" i="1"/>
  <c r="C77" i="1"/>
  <c r="K15" i="1"/>
  <c r="K17" i="1"/>
  <c r="K10" i="1"/>
  <c r="K12" i="1"/>
  <c r="K19" i="1"/>
  <c r="K21" i="1"/>
  <c r="H25" i="1"/>
  <c r="K14" i="1"/>
  <c r="K16" i="1"/>
  <c r="K23" i="1"/>
  <c r="B77" i="1"/>
  <c r="E75" i="1"/>
  <c r="E39" i="1"/>
  <c r="I25" i="1"/>
  <c r="B79" i="1" s="1"/>
  <c r="B88" i="1" s="1"/>
  <c r="K25" i="1" l="1"/>
  <c r="K26" i="1"/>
  <c r="E77" i="1"/>
</calcChain>
</file>

<file path=xl/sharedStrings.xml><?xml version="1.0" encoding="utf-8"?>
<sst xmlns="http://schemas.openxmlformats.org/spreadsheetml/2006/main" count="172" uniqueCount="84">
  <si>
    <t>West Millbrook Middle School PTA</t>
  </si>
  <si>
    <t>INCOME</t>
  </si>
  <si>
    <t>Gross</t>
  </si>
  <si>
    <t>Expenses</t>
  </si>
  <si>
    <t>Net</t>
  </si>
  <si>
    <t>Net Variance</t>
  </si>
  <si>
    <t>Budget</t>
  </si>
  <si>
    <t>Actual</t>
  </si>
  <si>
    <t>Beginning Balance</t>
  </si>
  <si>
    <t>Band Banquet</t>
  </si>
  <si>
    <t>Book Fair</t>
  </si>
  <si>
    <t>Catalog Sales</t>
  </si>
  <si>
    <t>8th Grade Funds Donations</t>
  </si>
  <si>
    <t>Interest Income</t>
  </si>
  <si>
    <t>March Madness</t>
  </si>
  <si>
    <t>PTA Membership</t>
  </si>
  <si>
    <t>Passive Fundraising</t>
  </si>
  <si>
    <t>Reading Grant (new in 2011)</t>
  </si>
  <si>
    <t>Returned Checks</t>
  </si>
  <si>
    <t>Spiritwear</t>
  </si>
  <si>
    <t>Sales Tax Refund</t>
  </si>
  <si>
    <t>Technology Fundraising</t>
  </si>
  <si>
    <t>Miscellaneous</t>
  </si>
  <si>
    <t>Income Total</t>
  </si>
  <si>
    <t>Excluding Beg Bal</t>
  </si>
  <si>
    <t>OPERATING EXPENSES</t>
  </si>
  <si>
    <t>Var to Budget</t>
  </si>
  <si>
    <t>Carryover Expenses</t>
  </si>
  <si>
    <t>Insurance</t>
  </si>
  <si>
    <t>Office Supplies &amp; Postage</t>
  </si>
  <si>
    <t>PTA Leadership Training</t>
  </si>
  <si>
    <t>Tax Preparation</t>
  </si>
  <si>
    <t>Bank Fees &amp; Charges</t>
  </si>
  <si>
    <t>Sales Tax Expense</t>
  </si>
  <si>
    <t>Wake County PTA Dues</t>
  </si>
  <si>
    <t>Op Expenses Total</t>
  </si>
  <si>
    <t>ANNUAL FUNDING EXPENSES</t>
  </si>
  <si>
    <t>Academic Advocates</t>
  </si>
  <si>
    <t>Assistant Principals</t>
  </si>
  <si>
    <t>Career Day</t>
  </si>
  <si>
    <t>Character Ed</t>
  </si>
  <si>
    <t>Climbers Club/Attendance</t>
  </si>
  <si>
    <t>Contingency</t>
  </si>
  <si>
    <t>Cultural Arts</t>
  </si>
  <si>
    <t>Eighth Grade Dance</t>
  </si>
  <si>
    <t>Eighth Grade Picnic</t>
  </si>
  <si>
    <t>Extracurricular Activities - Clubs</t>
  </si>
  <si>
    <t>Fall Frenzy</t>
  </si>
  <si>
    <t>Fine Arts/Electives</t>
  </si>
  <si>
    <t>Guidance</t>
  </si>
  <si>
    <t>Grounds &amp; Building</t>
  </si>
  <si>
    <t>Health &amp; Wellness</t>
  </si>
  <si>
    <t>Hospitality</t>
  </si>
  <si>
    <t>Sunshine</t>
  </si>
  <si>
    <t>Newsletter</t>
  </si>
  <si>
    <t>PBS</t>
  </si>
  <si>
    <t>Presidents Account</t>
  </si>
  <si>
    <t>Principal Account</t>
  </si>
  <si>
    <t>Recognition &amp; Awards</t>
  </si>
  <si>
    <t>Teacher Grants</t>
  </si>
  <si>
    <t>Curriculum Assistance (Teachers)</t>
  </si>
  <si>
    <t>Technology</t>
  </si>
  <si>
    <t>Team Assistance</t>
  </si>
  <si>
    <t>Westies</t>
  </si>
  <si>
    <t>Funding Expenses Total</t>
  </si>
  <si>
    <t>Total Expenses</t>
  </si>
  <si>
    <t>Net  Income</t>
  </si>
  <si>
    <t>Ending Balance - Checking</t>
  </si>
  <si>
    <t>Ending Balance - Money Market</t>
  </si>
  <si>
    <t>Totals per Reconciliation</t>
  </si>
  <si>
    <t>Updated Reconciliation Total</t>
  </si>
  <si>
    <t>Delta to Reconciliation</t>
  </si>
  <si>
    <t>July 1, 2014 to June 30 2015</t>
  </si>
  <si>
    <t>Proposed</t>
  </si>
  <si>
    <t xml:space="preserve">Prior year </t>
  </si>
  <si>
    <t>Prior year</t>
  </si>
  <si>
    <t>proposed</t>
  </si>
  <si>
    <t>prior year</t>
  </si>
  <si>
    <t>Promotion ceremonies</t>
  </si>
  <si>
    <t>change name to staff appreciation</t>
  </si>
  <si>
    <t>Eighth Grade Reception</t>
  </si>
  <si>
    <t>-</t>
  </si>
  <si>
    <t>Staff Appreciation</t>
  </si>
  <si>
    <t>Budget versus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</si>
</sst>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sz val="16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6">
    <xf numFmtId="0" fontId="0" fillId="0" borderId="0" xfId="0"/>
    <xf numFmtId="164" fontId="2" fillId="0" borderId="0" xfId="0" applyNumberFormat="1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164" fontId="4" fillId="0" borderId="0" xfId="0" applyNumberFormat="1" applyFont="1"/>
    <xf numFmtId="164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center"/>
    </xf>
    <xf numFmtId="44" fontId="0" fillId="0" borderId="0" xfId="0" applyNumberFormat="1"/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/>
    <xf numFmtId="164" fontId="7" fillId="0" borderId="0" xfId="0" applyNumberFormat="1" applyFont="1" applyAlignment="1">
      <alignment horizontal="left"/>
    </xf>
    <xf numFmtId="164" fontId="7" fillId="0" borderId="1" xfId="0" applyNumberFormat="1" applyFont="1" applyBorder="1" applyAlignment="1">
      <alignment horizontal="left"/>
    </xf>
    <xf numFmtId="43" fontId="7" fillId="0" borderId="2" xfId="1" applyFont="1" applyBorder="1" applyAlignment="1">
      <alignment horizontal="right"/>
    </xf>
    <xf numFmtId="43" fontId="7" fillId="0" borderId="3" xfId="1" applyFont="1" applyBorder="1" applyAlignment="1">
      <alignment horizontal="right"/>
    </xf>
    <xf numFmtId="43" fontId="7" fillId="0" borderId="0" xfId="1" applyFont="1" applyBorder="1" applyAlignment="1">
      <alignment horizontal="right"/>
    </xf>
    <xf numFmtId="43" fontId="8" fillId="0" borderId="0" xfId="1" applyFont="1" applyBorder="1" applyAlignment="1">
      <alignment horizontal="center"/>
    </xf>
    <xf numFmtId="43" fontId="7" fillId="0" borderId="4" xfId="1" applyFont="1" applyBorder="1" applyAlignment="1">
      <alignment horizontal="right"/>
    </xf>
    <xf numFmtId="43" fontId="7" fillId="0" borderId="0" xfId="0" applyNumberFormat="1" applyFont="1"/>
    <xf numFmtId="43" fontId="7" fillId="0" borderId="5" xfId="1" applyFont="1" applyBorder="1" applyAlignment="1">
      <alignment horizontal="right"/>
    </xf>
    <xf numFmtId="43" fontId="7" fillId="0" borderId="6" xfId="1" applyFont="1" applyBorder="1" applyAlignment="1">
      <alignment horizontal="right"/>
    </xf>
    <xf numFmtId="43" fontId="7" fillId="0" borderId="7" xfId="1" applyFont="1" applyBorder="1" applyAlignment="1"/>
    <xf numFmtId="164" fontId="7" fillId="0" borderId="1" xfId="0" applyNumberFormat="1" applyFont="1" applyBorder="1" applyAlignment="1"/>
    <xf numFmtId="43" fontId="7" fillId="0" borderId="8" xfId="1" applyFont="1" applyBorder="1" applyAlignment="1"/>
    <xf numFmtId="43" fontId="7" fillId="0" borderId="9" xfId="1" applyFont="1" applyBorder="1" applyAlignment="1"/>
    <xf numFmtId="43" fontId="7" fillId="0" borderId="0" xfId="1" applyFont="1" applyBorder="1" applyAlignment="1"/>
    <xf numFmtId="43" fontId="7" fillId="0" borderId="9" xfId="1" applyFont="1" applyBorder="1" applyAlignment="1">
      <alignment horizontal="right"/>
    </xf>
    <xf numFmtId="43" fontId="5" fillId="0" borderId="8" xfId="1" applyFont="1" applyBorder="1" applyAlignment="1"/>
    <xf numFmtId="165" fontId="7" fillId="0" borderId="1" xfId="0" applyNumberFormat="1" applyFont="1" applyBorder="1" applyAlignment="1"/>
    <xf numFmtId="43" fontId="7" fillId="0" borderId="10" xfId="1" applyFont="1" applyBorder="1" applyAlignment="1"/>
    <xf numFmtId="43" fontId="7" fillId="0" borderId="11" xfId="1" applyFont="1" applyBorder="1" applyAlignment="1"/>
    <xf numFmtId="43" fontId="7" fillId="0" borderId="12" xfId="1" applyFont="1" applyBorder="1" applyAlignment="1"/>
    <xf numFmtId="164" fontId="7" fillId="0" borderId="13" xfId="0" applyNumberFormat="1" applyFont="1" applyBorder="1" applyAlignment="1"/>
    <xf numFmtId="164" fontId="7" fillId="0" borderId="0" xfId="0" applyNumberFormat="1" applyFont="1" applyBorder="1" applyAlignment="1"/>
    <xf numFmtId="164" fontId="5" fillId="0" borderId="0" xfId="0" applyNumberFormat="1" applyFont="1" applyBorder="1" applyAlignment="1"/>
    <xf numFmtId="164" fontId="5" fillId="2" borderId="1" xfId="0" applyNumberFormat="1" applyFont="1" applyFill="1" applyBorder="1" applyAlignment="1"/>
    <xf numFmtId="44" fontId="5" fillId="2" borderId="14" xfId="0" applyNumberFormat="1" applyFont="1" applyFill="1" applyBorder="1" applyAlignment="1"/>
    <xf numFmtId="44" fontId="5" fillId="2" borderId="15" xfId="0" applyNumberFormat="1" applyFont="1" applyFill="1" applyBorder="1" applyAlignment="1"/>
    <xf numFmtId="44" fontId="5" fillId="2" borderId="0" xfId="0" applyNumberFormat="1" applyFont="1" applyFill="1" applyBorder="1" applyAlignment="1"/>
    <xf numFmtId="44" fontId="4" fillId="0" borderId="0" xfId="0" applyNumberFormat="1" applyFont="1"/>
    <xf numFmtId="44" fontId="5" fillId="2" borderId="16" xfId="0" applyNumberFormat="1" applyFont="1" applyFill="1" applyBorder="1" applyAlignment="1"/>
    <xf numFmtId="164" fontId="4" fillId="0" borderId="13" xfId="0" applyNumberFormat="1" applyFont="1" applyBorder="1"/>
    <xf numFmtId="164" fontId="4" fillId="0" borderId="0" xfId="0" applyNumberFormat="1" applyFont="1" applyBorder="1"/>
    <xf numFmtId="164" fontId="3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5" fillId="0" borderId="0" xfId="0" applyNumberFormat="1" applyFont="1" applyAlignment="1"/>
    <xf numFmtId="164" fontId="8" fillId="0" borderId="0" xfId="0" applyNumberFormat="1" applyFont="1" applyAlignment="1">
      <alignment horizontal="center"/>
    </xf>
    <xf numFmtId="43" fontId="7" fillId="0" borderId="17" xfId="1" applyFont="1" applyBorder="1" applyAlignment="1"/>
    <xf numFmtId="43" fontId="7" fillId="0" borderId="18" xfId="1" applyFont="1" applyBorder="1" applyAlignment="1"/>
    <xf numFmtId="43" fontId="5" fillId="0" borderId="0" xfId="1" applyFont="1" applyBorder="1" applyAlignment="1">
      <alignment horizontal="center"/>
    </xf>
    <xf numFmtId="43" fontId="7" fillId="0" borderId="3" xfId="1" applyFont="1" applyBorder="1" applyAlignment="1"/>
    <xf numFmtId="0" fontId="0" fillId="0" borderId="0" xfId="0" applyBorder="1"/>
    <xf numFmtId="164" fontId="3" fillId="0" borderId="0" xfId="0" applyNumberFormat="1" applyFont="1" applyBorder="1" applyAlignment="1"/>
    <xf numFmtId="43" fontId="7" fillId="0" borderId="19" xfId="1" applyFont="1" applyBorder="1" applyAlignment="1"/>
    <xf numFmtId="43" fontId="7" fillId="0" borderId="20" xfId="1" applyFont="1" applyBorder="1" applyAlignment="1"/>
    <xf numFmtId="164" fontId="3" fillId="0" borderId="0" xfId="0" applyNumberFormat="1" applyFont="1" applyAlignment="1"/>
    <xf numFmtId="43" fontId="7" fillId="0" borderId="21" xfId="1" applyFont="1" applyBorder="1" applyAlignment="1"/>
    <xf numFmtId="43" fontId="7" fillId="0" borderId="22" xfId="1" applyFont="1" applyBorder="1" applyAlignment="1"/>
    <xf numFmtId="44" fontId="5" fillId="2" borderId="23" xfId="0" applyNumberFormat="1" applyFont="1" applyFill="1" applyBorder="1" applyAlignment="1"/>
    <xf numFmtId="44" fontId="5" fillId="2" borderId="24" xfId="0" applyNumberFormat="1" applyFont="1" applyFill="1" applyBorder="1" applyAlignment="1"/>
    <xf numFmtId="44" fontId="5" fillId="0" borderId="0" xfId="0" applyNumberFormat="1" applyFont="1" applyBorder="1" applyAlignment="1">
      <alignment horizontal="center"/>
    </xf>
    <xf numFmtId="43" fontId="7" fillId="0" borderId="25" xfId="1" applyFont="1" applyBorder="1" applyAlignment="1">
      <alignment horizontal="right"/>
    </xf>
    <xf numFmtId="43" fontId="7" fillId="0" borderId="26" xfId="1" applyFont="1" applyBorder="1" applyAlignment="1">
      <alignment horizontal="right"/>
    </xf>
    <xf numFmtId="43" fontId="7" fillId="0" borderId="4" xfId="1" applyFont="1" applyBorder="1" applyAlignment="1"/>
    <xf numFmtId="43" fontId="7" fillId="0" borderId="0" xfId="0" applyNumberFormat="1" applyFont="1" applyBorder="1"/>
    <xf numFmtId="43" fontId="7" fillId="0" borderId="27" xfId="1" applyFont="1" applyBorder="1" applyAlignment="1">
      <alignment horizontal="right"/>
    </xf>
    <xf numFmtId="43" fontId="7" fillId="0" borderId="28" xfId="1" applyFont="1" applyBorder="1" applyAlignment="1">
      <alignment horizontal="right"/>
    </xf>
    <xf numFmtId="43" fontId="7" fillId="0" borderId="29" xfId="1" applyFont="1" applyBorder="1" applyAlignment="1"/>
    <xf numFmtId="43" fontId="7" fillId="0" borderId="30" xfId="1" applyFont="1" applyBorder="1" applyAlignment="1">
      <alignment horizontal="right"/>
    </xf>
    <xf numFmtId="43" fontId="7" fillId="0" borderId="31" xfId="1" applyFont="1" applyBorder="1" applyAlignment="1">
      <alignment horizontal="right"/>
    </xf>
    <xf numFmtId="43" fontId="4" fillId="0" borderId="0" xfId="1" applyFont="1" applyBorder="1"/>
    <xf numFmtId="43" fontId="7" fillId="0" borderId="7" xfId="1" applyFont="1" applyBorder="1" applyAlignment="1">
      <alignment horizontal="right"/>
    </xf>
    <xf numFmtId="165" fontId="4" fillId="0" borderId="0" xfId="0" applyNumberFormat="1" applyFont="1"/>
    <xf numFmtId="165" fontId="3" fillId="0" borderId="0" xfId="0" applyNumberFormat="1" applyFont="1" applyBorder="1" applyAlignment="1"/>
    <xf numFmtId="165" fontId="7" fillId="0" borderId="0" xfId="0" applyNumberFormat="1" applyFont="1" applyAlignment="1"/>
    <xf numFmtId="165" fontId="7" fillId="0" borderId="0" xfId="0" applyNumberFormat="1" applyFont="1"/>
    <xf numFmtId="43" fontId="7" fillId="0" borderId="32" xfId="1" applyFont="1" applyBorder="1" applyAlignment="1">
      <alignment horizontal="right"/>
    </xf>
    <xf numFmtId="43" fontId="7" fillId="0" borderId="33" xfId="1" applyFont="1" applyBorder="1" applyAlignment="1">
      <alignment horizontal="right"/>
    </xf>
    <xf numFmtId="43" fontId="7" fillId="0" borderId="12" xfId="1" applyFont="1" applyBorder="1" applyAlignment="1">
      <alignment horizontal="right"/>
    </xf>
    <xf numFmtId="44" fontId="7" fillId="0" borderId="0" xfId="0" applyNumberFormat="1" applyFont="1"/>
    <xf numFmtId="165" fontId="3" fillId="0" borderId="0" xfId="0" applyNumberFormat="1" applyFont="1" applyAlignment="1"/>
    <xf numFmtId="44" fontId="7" fillId="0" borderId="0" xfId="0" applyNumberFormat="1" applyFont="1" applyBorder="1" applyAlignment="1"/>
    <xf numFmtId="165" fontId="7" fillId="0" borderId="13" xfId="0" applyNumberFormat="1" applyFont="1" applyBorder="1" applyAlignment="1"/>
    <xf numFmtId="44" fontId="7" fillId="0" borderId="0" xfId="0" applyNumberFormat="1" applyFont="1" applyAlignment="1"/>
    <xf numFmtId="44" fontId="3" fillId="0" borderId="0" xfId="2" applyFont="1" applyAlignment="1"/>
    <xf numFmtId="165" fontId="7" fillId="0" borderId="0" xfId="0" applyNumberFormat="1" applyFont="1" applyBorder="1" applyAlignment="1"/>
    <xf numFmtId="165" fontId="5" fillId="2" borderId="34" xfId="0" applyNumberFormat="1" applyFont="1" applyFill="1" applyBorder="1" applyAlignment="1"/>
    <xf numFmtId="44" fontId="7" fillId="0" borderId="0" xfId="0" applyNumberFormat="1" applyFont="1" applyBorder="1"/>
    <xf numFmtId="44" fontId="5" fillId="0" borderId="0" xfId="0" applyNumberFormat="1" applyFont="1" applyAlignment="1"/>
    <xf numFmtId="43" fontId="0" fillId="0" borderId="0" xfId="0" applyNumberFormat="1"/>
    <xf numFmtId="0" fontId="7" fillId="0" borderId="0" xfId="0" applyFont="1"/>
    <xf numFmtId="44" fontId="7" fillId="0" borderId="0" xfId="2" applyFont="1"/>
    <xf numFmtId="0" fontId="5" fillId="0" borderId="0" xfId="0" applyFont="1"/>
    <xf numFmtId="44" fontId="5" fillId="0" borderId="0" xfId="2" applyFont="1"/>
    <xf numFmtId="0" fontId="7" fillId="0" borderId="0" xfId="0" applyFont="1" applyAlignment="1">
      <alignment wrapText="1"/>
    </xf>
    <xf numFmtId="0" fontId="10" fillId="0" borderId="0" xfId="0" applyFont="1"/>
    <xf numFmtId="164" fontId="5" fillId="2" borderId="16" xfId="0" applyNumberFormat="1" applyFont="1" applyFill="1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topLeftCell="A66" workbookViewId="0">
      <selection activeCell="A66" sqref="A1:XFD1048576"/>
    </sheetView>
  </sheetViews>
  <sheetFormatPr defaultRowHeight="15" x14ac:dyDescent="0.25"/>
  <cols>
    <col min="1" max="1" width="47.140625" customWidth="1"/>
    <col min="2" max="3" width="19.28515625" bestFit="1" customWidth="1"/>
    <col min="4" max="4" width="2.140625" customWidth="1"/>
    <col min="5" max="5" width="20.140625" bestFit="1" customWidth="1"/>
    <col min="6" max="6" width="20.28515625" bestFit="1" customWidth="1"/>
    <col min="7" max="7" width="2.140625" customWidth="1"/>
    <col min="8" max="9" width="19.28515625" bestFit="1" customWidth="1"/>
    <col min="10" max="10" width="2.140625" customWidth="1"/>
    <col min="11" max="11" width="20.140625" bestFit="1" customWidth="1"/>
    <col min="14" max="14" width="21.85546875" customWidth="1"/>
  </cols>
  <sheetData>
    <row r="1" spans="1:14" ht="23.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14" ht="23.25" x14ac:dyDescent="0.35">
      <c r="A2" s="1" t="s">
        <v>73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23.25" x14ac:dyDescent="0.35">
      <c r="A3" s="1" t="s">
        <v>72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4" ht="23.25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4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4" ht="20.25" x14ac:dyDescent="0.3">
      <c r="A6" s="4" t="s">
        <v>1</v>
      </c>
      <c r="B6" s="5" t="s">
        <v>2</v>
      </c>
      <c r="C6" s="5"/>
      <c r="D6" s="5"/>
      <c r="E6" s="5" t="s">
        <v>3</v>
      </c>
      <c r="F6" s="5"/>
      <c r="G6" s="5"/>
      <c r="H6" s="5" t="s">
        <v>4</v>
      </c>
      <c r="I6" s="5"/>
      <c r="J6" s="6"/>
      <c r="K6" s="6" t="s">
        <v>5</v>
      </c>
      <c r="N6" s="7"/>
    </row>
    <row r="7" spans="1:14" ht="20.25" x14ac:dyDescent="0.3">
      <c r="A7" s="8"/>
      <c r="B7" s="8" t="s">
        <v>74</v>
      </c>
      <c r="C7" s="8" t="s">
        <v>73</v>
      </c>
      <c r="D7" s="8"/>
      <c r="E7" s="8" t="s">
        <v>75</v>
      </c>
      <c r="F7" s="8" t="s">
        <v>76</v>
      </c>
      <c r="G7" s="8"/>
      <c r="H7" s="8" t="s">
        <v>77</v>
      </c>
      <c r="I7" s="8" t="s">
        <v>76</v>
      </c>
      <c r="J7" s="8"/>
      <c r="K7" s="8" t="s">
        <v>6</v>
      </c>
      <c r="N7" s="7"/>
    </row>
    <row r="8" spans="1:14" ht="21" thickBot="1" x14ac:dyDescent="0.35">
      <c r="A8" s="9"/>
      <c r="B8" s="9"/>
      <c r="C8" s="9"/>
      <c r="D8" s="9"/>
      <c r="E8" s="9"/>
      <c r="F8" s="9"/>
      <c r="G8" s="9"/>
      <c r="H8" s="9"/>
      <c r="I8" s="9"/>
      <c r="J8" s="10"/>
      <c r="K8" s="9"/>
    </row>
    <row r="9" spans="1:14" ht="21" thickBot="1" x14ac:dyDescent="0.35">
      <c r="A9" s="11" t="s">
        <v>8</v>
      </c>
      <c r="B9" s="12">
        <v>16197.92</v>
      </c>
      <c r="C9" s="13">
        <f>5492.02+10549.45</f>
        <v>16041.470000000001</v>
      </c>
      <c r="D9" s="14"/>
      <c r="E9" s="12"/>
      <c r="F9" s="13"/>
      <c r="G9" s="14"/>
      <c r="H9" s="12">
        <f t="shared" ref="H9:H23" si="0">B9-E9</f>
        <v>16197.92</v>
      </c>
      <c r="I9" s="13">
        <f>(C9-F9)</f>
        <v>16041.470000000001</v>
      </c>
      <c r="J9" s="15"/>
      <c r="K9" s="16"/>
      <c r="N9" s="17"/>
    </row>
    <row r="10" spans="1:14" ht="20.25" x14ac:dyDescent="0.3">
      <c r="A10" s="11" t="s">
        <v>9</v>
      </c>
      <c r="B10" s="18">
        <v>1400</v>
      </c>
      <c r="C10" s="19">
        <v>1400</v>
      </c>
      <c r="D10" s="14"/>
      <c r="E10" s="18">
        <v>1400</v>
      </c>
      <c r="F10" s="19">
        <v>1400</v>
      </c>
      <c r="G10" s="14"/>
      <c r="H10" s="12">
        <f t="shared" si="0"/>
        <v>0</v>
      </c>
      <c r="I10" s="13">
        <f>(C10-F10)</f>
        <v>0</v>
      </c>
      <c r="J10" s="15"/>
      <c r="K10" s="20">
        <f t="shared" ref="K10:K22" si="1">I10-H10</f>
        <v>0</v>
      </c>
      <c r="N10" s="17"/>
    </row>
    <row r="11" spans="1:14" ht="20.25" x14ac:dyDescent="0.3">
      <c r="A11" s="21" t="s">
        <v>10</v>
      </c>
      <c r="B11" s="22">
        <v>2500</v>
      </c>
      <c r="C11" s="23">
        <v>4000</v>
      </c>
      <c r="D11" s="24"/>
      <c r="E11" s="22">
        <v>2500</v>
      </c>
      <c r="F11" s="23">
        <v>4000</v>
      </c>
      <c r="G11" s="24"/>
      <c r="H11" s="22">
        <f t="shared" si="0"/>
        <v>0</v>
      </c>
      <c r="I11" s="25">
        <f>(C11-F11)</f>
        <v>0</v>
      </c>
      <c r="J11" s="24"/>
      <c r="K11" s="20">
        <f t="shared" si="1"/>
        <v>0</v>
      </c>
      <c r="N11" s="17"/>
    </row>
    <row r="12" spans="1:14" ht="20.25" x14ac:dyDescent="0.3">
      <c r="A12" s="21" t="s">
        <v>11</v>
      </c>
      <c r="B12" s="22">
        <v>28000</v>
      </c>
      <c r="C12" s="23">
        <v>33500</v>
      </c>
      <c r="D12" s="24"/>
      <c r="E12" s="22">
        <v>15400</v>
      </c>
      <c r="F12" s="23">
        <v>18425</v>
      </c>
      <c r="G12" s="24"/>
      <c r="H12" s="22">
        <f t="shared" si="0"/>
        <v>12600</v>
      </c>
      <c r="I12" s="23">
        <f>(C12-F12)</f>
        <v>15075</v>
      </c>
      <c r="J12" s="24"/>
      <c r="K12" s="20">
        <f t="shared" si="1"/>
        <v>2475</v>
      </c>
      <c r="N12" s="17"/>
    </row>
    <row r="13" spans="1:14" ht="20.25" x14ac:dyDescent="0.3">
      <c r="A13" s="21" t="s">
        <v>12</v>
      </c>
      <c r="B13" s="22">
        <v>1000</v>
      </c>
      <c r="C13" s="23">
        <v>1000</v>
      </c>
      <c r="D13" s="24"/>
      <c r="E13" s="26"/>
      <c r="F13" s="23"/>
      <c r="G13" s="24"/>
      <c r="H13" s="22">
        <f t="shared" si="0"/>
        <v>1000</v>
      </c>
      <c r="I13" s="23">
        <f>(C13-F13)</f>
        <v>1000</v>
      </c>
      <c r="J13" s="24"/>
      <c r="K13" s="20">
        <f t="shared" si="1"/>
        <v>0</v>
      </c>
    </row>
    <row r="14" spans="1:14" ht="20.25" x14ac:dyDescent="0.3">
      <c r="A14" s="21" t="s">
        <v>13</v>
      </c>
      <c r="B14" s="22">
        <v>4</v>
      </c>
      <c r="C14" s="23"/>
      <c r="D14" s="24"/>
      <c r="E14" s="22"/>
      <c r="F14" s="23"/>
      <c r="G14" s="24"/>
      <c r="H14" s="22">
        <f t="shared" si="0"/>
        <v>4</v>
      </c>
      <c r="I14" s="23">
        <f t="shared" ref="I14:I22" si="2">(C14-F14)</f>
        <v>0</v>
      </c>
      <c r="J14" s="24"/>
      <c r="K14" s="20">
        <f t="shared" si="1"/>
        <v>-4</v>
      </c>
      <c r="N14" s="17"/>
    </row>
    <row r="15" spans="1:14" ht="20.25" x14ac:dyDescent="0.3">
      <c r="A15" s="21" t="s">
        <v>14</v>
      </c>
      <c r="B15" s="22">
        <v>3000</v>
      </c>
      <c r="C15" s="23">
        <v>3000</v>
      </c>
      <c r="D15" s="24"/>
      <c r="E15" s="22">
        <v>1000</v>
      </c>
      <c r="F15" s="23">
        <v>1000</v>
      </c>
      <c r="G15" s="24"/>
      <c r="H15" s="22">
        <f t="shared" si="0"/>
        <v>2000</v>
      </c>
      <c r="I15" s="23">
        <f t="shared" si="2"/>
        <v>2000</v>
      </c>
      <c r="J15" s="24"/>
      <c r="K15" s="20">
        <f t="shared" si="1"/>
        <v>0</v>
      </c>
      <c r="N15" s="17"/>
    </row>
    <row r="16" spans="1:14" ht="20.25" x14ac:dyDescent="0.3">
      <c r="A16" s="21" t="s">
        <v>15</v>
      </c>
      <c r="B16" s="22">
        <v>2500</v>
      </c>
      <c r="C16" s="23">
        <v>2500</v>
      </c>
      <c r="D16" s="24"/>
      <c r="E16" s="22">
        <v>25</v>
      </c>
      <c r="F16" s="23">
        <v>25</v>
      </c>
      <c r="G16" s="24"/>
      <c r="H16" s="22">
        <f t="shared" si="0"/>
        <v>2475</v>
      </c>
      <c r="I16" s="23">
        <f t="shared" si="2"/>
        <v>2475</v>
      </c>
      <c r="J16" s="24"/>
      <c r="K16" s="20">
        <f t="shared" si="1"/>
        <v>0</v>
      </c>
      <c r="N16" s="17"/>
    </row>
    <row r="17" spans="1:14" ht="20.25" x14ac:dyDescent="0.3">
      <c r="A17" s="21" t="s">
        <v>16</v>
      </c>
      <c r="B17" s="22">
        <v>7100</v>
      </c>
      <c r="C17" s="23">
        <v>7000</v>
      </c>
      <c r="D17" s="24"/>
      <c r="E17" s="22">
        <v>2850</v>
      </c>
      <c r="F17" s="23">
        <v>500</v>
      </c>
      <c r="G17" s="24"/>
      <c r="H17" s="22">
        <f t="shared" si="0"/>
        <v>4250</v>
      </c>
      <c r="I17" s="23">
        <f t="shared" si="2"/>
        <v>6500</v>
      </c>
      <c r="J17" s="24"/>
      <c r="K17" s="20">
        <f t="shared" si="1"/>
        <v>2250</v>
      </c>
      <c r="N17" s="17"/>
    </row>
    <row r="18" spans="1:14" ht="20.25" x14ac:dyDescent="0.3">
      <c r="A18" s="21" t="s">
        <v>17</v>
      </c>
      <c r="B18" s="22">
        <v>1200</v>
      </c>
      <c r="C18" s="23"/>
      <c r="D18" s="24"/>
      <c r="E18" s="22">
        <v>1200</v>
      </c>
      <c r="F18" s="23"/>
      <c r="G18" s="24"/>
      <c r="H18" s="22">
        <f t="shared" si="0"/>
        <v>0</v>
      </c>
      <c r="I18" s="23">
        <f t="shared" si="2"/>
        <v>0</v>
      </c>
      <c r="J18" s="24"/>
      <c r="K18" s="20">
        <f t="shared" si="1"/>
        <v>0</v>
      </c>
      <c r="N18" s="17"/>
    </row>
    <row r="19" spans="1:14" ht="20.25" x14ac:dyDescent="0.3">
      <c r="A19" s="21" t="s">
        <v>18</v>
      </c>
      <c r="B19" s="22"/>
      <c r="C19" s="23"/>
      <c r="D19" s="24"/>
      <c r="E19" s="26"/>
      <c r="F19" s="23"/>
      <c r="G19" s="24"/>
      <c r="H19" s="22">
        <f t="shared" si="0"/>
        <v>0</v>
      </c>
      <c r="I19" s="23">
        <f t="shared" si="2"/>
        <v>0</v>
      </c>
      <c r="J19" s="24"/>
      <c r="K19" s="20">
        <f t="shared" si="1"/>
        <v>0</v>
      </c>
      <c r="N19" s="17"/>
    </row>
    <row r="20" spans="1:14" ht="20.25" x14ac:dyDescent="0.3">
      <c r="A20" s="27" t="s">
        <v>19</v>
      </c>
      <c r="B20" s="22">
        <v>4500</v>
      </c>
      <c r="C20" s="23">
        <v>4500</v>
      </c>
      <c r="D20" s="24"/>
      <c r="E20" s="22">
        <v>4000</v>
      </c>
      <c r="F20" s="23">
        <v>4000</v>
      </c>
      <c r="G20" s="24"/>
      <c r="H20" s="22">
        <f t="shared" si="0"/>
        <v>500</v>
      </c>
      <c r="I20" s="23">
        <f t="shared" si="2"/>
        <v>500</v>
      </c>
      <c r="J20" s="24"/>
      <c r="K20" s="20">
        <f t="shared" si="1"/>
        <v>0</v>
      </c>
    </row>
    <row r="21" spans="1:14" ht="20.25" x14ac:dyDescent="0.3">
      <c r="A21" s="27" t="s">
        <v>20</v>
      </c>
      <c r="B21" s="22">
        <v>600</v>
      </c>
      <c r="C21" s="23"/>
      <c r="D21" s="24"/>
      <c r="E21" s="26"/>
      <c r="F21" s="23"/>
      <c r="G21" s="24"/>
      <c r="H21" s="22">
        <f t="shared" si="0"/>
        <v>600</v>
      </c>
      <c r="I21" s="23">
        <f t="shared" si="2"/>
        <v>0</v>
      </c>
      <c r="J21" s="24"/>
      <c r="K21" s="20">
        <f t="shared" si="1"/>
        <v>-600</v>
      </c>
      <c r="N21" s="17"/>
    </row>
    <row r="22" spans="1:14" ht="20.25" x14ac:dyDescent="0.3">
      <c r="A22" s="27" t="s">
        <v>21</v>
      </c>
      <c r="B22" s="22">
        <v>500</v>
      </c>
      <c r="C22" s="23">
        <v>0</v>
      </c>
      <c r="D22" s="24"/>
      <c r="E22" s="22"/>
      <c r="F22" s="23"/>
      <c r="G22" s="24"/>
      <c r="H22" s="22">
        <f t="shared" si="0"/>
        <v>500</v>
      </c>
      <c r="I22" s="23">
        <f t="shared" si="2"/>
        <v>0</v>
      </c>
      <c r="J22" s="24"/>
      <c r="K22" s="20">
        <f t="shared" si="1"/>
        <v>-500</v>
      </c>
    </row>
    <row r="23" spans="1:14" ht="21" thickBot="1" x14ac:dyDescent="0.35">
      <c r="A23" s="27" t="s">
        <v>22</v>
      </c>
      <c r="B23" s="28"/>
      <c r="C23" s="29"/>
      <c r="D23" s="24"/>
      <c r="E23" s="28"/>
      <c r="F23" s="29"/>
      <c r="G23" s="24"/>
      <c r="H23" s="28">
        <f t="shared" si="0"/>
        <v>0</v>
      </c>
      <c r="I23" s="29">
        <f>+(C23-F23)</f>
        <v>0</v>
      </c>
      <c r="J23" s="24"/>
      <c r="K23" s="30">
        <f>I23-H23</f>
        <v>0</v>
      </c>
      <c r="N23" s="17"/>
    </row>
    <row r="24" spans="1:14" ht="21" thickBot="1" x14ac:dyDescent="0.35">
      <c r="A24" s="31"/>
      <c r="B24" s="32"/>
      <c r="C24" s="32"/>
      <c r="D24" s="32"/>
      <c r="E24" s="32"/>
      <c r="F24" s="32"/>
      <c r="G24" s="32"/>
      <c r="H24" s="32"/>
      <c r="I24" s="32"/>
      <c r="J24" s="33"/>
      <c r="K24" s="32"/>
    </row>
    <row r="25" spans="1:14" ht="21" thickBot="1" x14ac:dyDescent="0.35">
      <c r="A25" s="34" t="s">
        <v>23</v>
      </c>
      <c r="B25" s="35">
        <f>SUM(B9:B23)</f>
        <v>68501.919999999998</v>
      </c>
      <c r="C25" s="36">
        <f>SUM(C9:C23)</f>
        <v>72941.47</v>
      </c>
      <c r="D25" s="37"/>
      <c r="E25" s="35">
        <f>SUM(E9:E23)</f>
        <v>28375</v>
      </c>
      <c r="F25" s="36">
        <f>SUM(F9:F23)</f>
        <v>29350</v>
      </c>
      <c r="G25" s="37"/>
      <c r="H25" s="35">
        <f>SUM(H9:H23)</f>
        <v>40126.92</v>
      </c>
      <c r="I25" s="36">
        <f>SUM(I9:I23)</f>
        <v>43591.47</v>
      </c>
      <c r="J25" s="38"/>
      <c r="K25" s="39">
        <f>SUM(K9:K23)</f>
        <v>3621</v>
      </c>
      <c r="N25" s="17"/>
    </row>
    <row r="26" spans="1:14" ht="30.75" hidden="1" customHeight="1" x14ac:dyDescent="0.3">
      <c r="A26" s="40"/>
      <c r="B26" s="41"/>
      <c r="C26" s="41"/>
      <c r="D26" s="41"/>
      <c r="E26" s="41"/>
      <c r="F26" s="41"/>
      <c r="G26" s="41"/>
      <c r="H26" s="41"/>
      <c r="I26" s="41" t="s">
        <v>24</v>
      </c>
      <c r="J26" s="42"/>
      <c r="K26" s="39">
        <f>SUM(K11:K23)</f>
        <v>3621</v>
      </c>
    </row>
    <row r="27" spans="1:14" ht="30.75" customHeight="1" x14ac:dyDescent="0.25">
      <c r="A27" s="42"/>
      <c r="B27" s="42"/>
      <c r="C27" s="42"/>
      <c r="D27" s="42"/>
      <c r="E27" s="42"/>
      <c r="F27" s="42"/>
      <c r="G27" s="42"/>
      <c r="H27" s="42"/>
      <c r="I27" s="42"/>
      <c r="J27" s="43"/>
      <c r="K27" s="42"/>
    </row>
    <row r="28" spans="1:14" ht="20.25" x14ac:dyDescent="0.3">
      <c r="A28" s="44" t="s">
        <v>25</v>
      </c>
      <c r="B28" s="8" t="s">
        <v>75</v>
      </c>
      <c r="C28" s="8" t="s">
        <v>73</v>
      </c>
      <c r="D28" s="45"/>
      <c r="E28" s="8" t="s">
        <v>26</v>
      </c>
      <c r="G28" s="8"/>
      <c r="I28" s="45"/>
      <c r="J28" s="3"/>
      <c r="K28" s="45"/>
    </row>
    <row r="29" spans="1:14" ht="21" thickBot="1" x14ac:dyDescent="0.35">
      <c r="A29" s="9"/>
      <c r="B29" s="9"/>
      <c r="C29" s="9"/>
      <c r="D29" s="9"/>
      <c r="E29" s="9"/>
      <c r="G29" s="9"/>
      <c r="I29" s="3"/>
      <c r="J29" s="3"/>
      <c r="K29" s="3"/>
    </row>
    <row r="30" spans="1:14" ht="20.25" x14ac:dyDescent="0.3">
      <c r="A30" s="21" t="s">
        <v>27</v>
      </c>
      <c r="B30" s="46">
        <v>2169.42</v>
      </c>
      <c r="C30" s="47">
        <v>471.47</v>
      </c>
      <c r="D30" s="48"/>
      <c r="E30" s="49">
        <f t="shared" ref="E30:E37" si="3">C30-B30</f>
        <v>-1697.95</v>
      </c>
      <c r="G30" s="24"/>
      <c r="H30" s="50"/>
      <c r="I30" s="51"/>
      <c r="J30" s="3"/>
      <c r="K30" s="3"/>
    </row>
    <row r="31" spans="1:14" ht="20.25" x14ac:dyDescent="0.3">
      <c r="A31" s="21" t="s">
        <v>28</v>
      </c>
      <c r="B31" s="52">
        <v>270</v>
      </c>
      <c r="C31" s="53">
        <v>270</v>
      </c>
      <c r="D31" s="48"/>
      <c r="E31" s="23">
        <f t="shared" si="3"/>
        <v>0</v>
      </c>
      <c r="G31" s="24"/>
      <c r="H31" s="50"/>
      <c r="I31" s="51"/>
      <c r="J31" s="3"/>
      <c r="K31" s="3"/>
    </row>
    <row r="32" spans="1:14" ht="20.25" x14ac:dyDescent="0.3">
      <c r="A32" s="21" t="s">
        <v>29</v>
      </c>
      <c r="B32" s="52">
        <v>250</v>
      </c>
      <c r="C32" s="53">
        <v>250</v>
      </c>
      <c r="D32" s="48"/>
      <c r="E32" s="23">
        <f t="shared" si="3"/>
        <v>0</v>
      </c>
      <c r="G32" s="24"/>
      <c r="H32" s="50"/>
      <c r="I32" s="51"/>
      <c r="J32" s="54"/>
      <c r="K32" s="3"/>
    </row>
    <row r="33" spans="1:14" ht="20.25" x14ac:dyDescent="0.3">
      <c r="A33" s="21" t="s">
        <v>30</v>
      </c>
      <c r="B33" s="52">
        <v>150</v>
      </c>
      <c r="C33" s="53">
        <v>150</v>
      </c>
      <c r="D33" s="48"/>
      <c r="E33" s="23">
        <f t="shared" si="3"/>
        <v>0</v>
      </c>
      <c r="G33" s="24"/>
      <c r="H33" s="50"/>
      <c r="I33" s="51"/>
      <c r="J33" s="54"/>
      <c r="K33" s="3"/>
    </row>
    <row r="34" spans="1:14" ht="20.25" x14ac:dyDescent="0.3">
      <c r="A34" s="21" t="s">
        <v>31</v>
      </c>
      <c r="B34" s="52">
        <v>400</v>
      </c>
      <c r="C34" s="53">
        <v>400</v>
      </c>
      <c r="D34" s="48"/>
      <c r="E34" s="23">
        <f t="shared" si="3"/>
        <v>0</v>
      </c>
      <c r="G34" s="24"/>
      <c r="H34" s="50"/>
      <c r="I34" s="51"/>
      <c r="J34" s="54"/>
      <c r="K34" s="3"/>
    </row>
    <row r="35" spans="1:14" ht="20.25" x14ac:dyDescent="0.3">
      <c r="A35" s="21" t="s">
        <v>32</v>
      </c>
      <c r="B35" s="52">
        <v>200</v>
      </c>
      <c r="C35" s="53">
        <v>200</v>
      </c>
      <c r="D35" s="48"/>
      <c r="E35" s="23">
        <f t="shared" si="3"/>
        <v>0</v>
      </c>
      <c r="G35" s="24"/>
      <c r="H35" s="50"/>
      <c r="I35" s="51"/>
      <c r="J35" s="54"/>
      <c r="K35" s="3"/>
    </row>
    <row r="36" spans="1:14" ht="20.25" x14ac:dyDescent="0.3">
      <c r="A36" s="21" t="s">
        <v>33</v>
      </c>
      <c r="B36" s="52">
        <v>600</v>
      </c>
      <c r="C36" s="53">
        <v>0</v>
      </c>
      <c r="D36" s="48"/>
      <c r="E36" s="23">
        <f t="shared" si="3"/>
        <v>-600</v>
      </c>
      <c r="G36" s="24"/>
      <c r="H36" s="50"/>
      <c r="I36" s="51"/>
      <c r="J36" s="54"/>
      <c r="K36" s="3"/>
    </row>
    <row r="37" spans="1:14" ht="21" thickBot="1" x14ac:dyDescent="0.35">
      <c r="A37" s="21" t="s">
        <v>34</v>
      </c>
      <c r="B37" s="55">
        <v>50</v>
      </c>
      <c r="C37" s="56">
        <v>50</v>
      </c>
      <c r="D37" s="48"/>
      <c r="E37" s="29">
        <f t="shared" si="3"/>
        <v>0</v>
      </c>
      <c r="G37" s="24"/>
      <c r="H37" s="50"/>
      <c r="I37" s="51"/>
      <c r="J37" s="3"/>
      <c r="K37" s="54"/>
    </row>
    <row r="38" spans="1:14" ht="21" thickBot="1" x14ac:dyDescent="0.35">
      <c r="A38" s="31"/>
      <c r="B38" s="32"/>
      <c r="C38" s="32"/>
      <c r="D38" s="6"/>
      <c r="E38" s="32"/>
      <c r="G38" s="32"/>
      <c r="H38" s="50"/>
      <c r="I38" s="54"/>
      <c r="J38" s="54"/>
      <c r="K38" s="3"/>
    </row>
    <row r="39" spans="1:14" ht="21" thickBot="1" x14ac:dyDescent="0.35">
      <c r="A39" s="34" t="s">
        <v>35</v>
      </c>
      <c r="B39" s="57">
        <f>SUM(B30:B37)</f>
        <v>4089.42</v>
      </c>
      <c r="C39" s="58">
        <f>SUM(C30:C37)</f>
        <v>1791.47</v>
      </c>
      <c r="D39" s="59"/>
      <c r="E39" s="39">
        <f>SUM(E30:E37)</f>
        <v>-2297.9499999999998</v>
      </c>
      <c r="G39" s="50"/>
      <c r="H39" s="50"/>
      <c r="I39" s="51"/>
      <c r="J39" s="54"/>
      <c r="K39" s="54"/>
    </row>
    <row r="40" spans="1:14" ht="20.25" x14ac:dyDescent="0.3">
      <c r="A40" s="31"/>
      <c r="B40" s="32"/>
      <c r="C40" s="32"/>
      <c r="D40" s="9"/>
      <c r="E40" s="32"/>
      <c r="F40" s="32"/>
      <c r="G40" s="32"/>
      <c r="H40" s="50"/>
      <c r="I40" s="54"/>
      <c r="J40" s="42"/>
      <c r="K40" s="54"/>
    </row>
    <row r="41" spans="1:14" ht="20.25" x14ac:dyDescent="0.3">
      <c r="A41" s="6"/>
      <c r="B41" s="6"/>
      <c r="C41" s="6"/>
      <c r="D41" s="6"/>
      <c r="E41" s="6"/>
      <c r="G41" s="6"/>
      <c r="H41" s="50"/>
      <c r="I41" s="54"/>
      <c r="J41" s="43"/>
      <c r="K41" s="42"/>
    </row>
    <row r="42" spans="1:14" ht="20.25" x14ac:dyDescent="0.3">
      <c r="A42" s="44" t="s">
        <v>36</v>
      </c>
      <c r="B42" s="8" t="s">
        <v>6</v>
      </c>
      <c r="C42" s="8" t="s">
        <v>7</v>
      </c>
      <c r="D42" s="45"/>
      <c r="E42" s="8" t="s">
        <v>26</v>
      </c>
      <c r="G42" s="8"/>
      <c r="H42" s="50"/>
      <c r="I42" s="54"/>
      <c r="J42" s="3"/>
      <c r="K42" s="43"/>
    </row>
    <row r="43" spans="1:14" ht="21" thickBot="1" x14ac:dyDescent="0.35">
      <c r="A43" s="9"/>
      <c r="B43" s="9"/>
      <c r="C43" s="9"/>
      <c r="D43" s="9"/>
      <c r="E43" s="9"/>
      <c r="G43" s="9"/>
      <c r="H43" s="50"/>
      <c r="I43" s="54"/>
      <c r="J43" s="3"/>
      <c r="K43" s="3"/>
    </row>
    <row r="44" spans="1:14" ht="20.25" x14ac:dyDescent="0.3">
      <c r="A44" s="21" t="s">
        <v>37</v>
      </c>
      <c r="B44" s="60">
        <v>600</v>
      </c>
      <c r="C44" s="61" t="s">
        <v>81</v>
      </c>
      <c r="D44" s="24"/>
      <c r="E44" s="62" t="e">
        <f t="shared" ref="E44:E73" si="4">C44-B44</f>
        <v>#VALUE!</v>
      </c>
      <c r="G44" s="24"/>
      <c r="I44" s="51"/>
      <c r="J44" s="3"/>
      <c r="K44" s="3"/>
      <c r="N44" s="63"/>
    </row>
    <row r="45" spans="1:14" ht="20.25" x14ac:dyDescent="0.3">
      <c r="A45" s="21" t="s">
        <v>38</v>
      </c>
      <c r="B45" s="64">
        <v>450</v>
      </c>
      <c r="C45" s="65">
        <v>450</v>
      </c>
      <c r="D45" s="24"/>
      <c r="E45" s="66"/>
      <c r="G45" s="24"/>
      <c r="I45" s="51"/>
      <c r="J45" s="3"/>
      <c r="K45" s="3"/>
      <c r="N45" s="63"/>
    </row>
    <row r="46" spans="1:14" ht="20.25" x14ac:dyDescent="0.3">
      <c r="A46" s="11" t="s">
        <v>39</v>
      </c>
      <c r="B46" s="67">
        <v>350</v>
      </c>
      <c r="C46" s="68">
        <v>200</v>
      </c>
      <c r="D46" s="69"/>
      <c r="E46" s="70">
        <f t="shared" si="4"/>
        <v>-150</v>
      </c>
      <c r="G46" s="14"/>
      <c r="I46" s="51"/>
      <c r="J46" s="3"/>
      <c r="K46" s="3"/>
      <c r="N46" s="50"/>
    </row>
    <row r="47" spans="1:14" ht="20.25" x14ac:dyDescent="0.3">
      <c r="A47" s="21" t="s">
        <v>40</v>
      </c>
      <c r="B47" s="67">
        <v>1000</v>
      </c>
      <c r="C47" s="68">
        <v>1000</v>
      </c>
      <c r="D47" s="24"/>
      <c r="E47" s="70">
        <f t="shared" si="4"/>
        <v>0</v>
      </c>
      <c r="G47" s="14"/>
      <c r="I47" s="51"/>
      <c r="J47" s="3"/>
      <c r="K47" s="3"/>
      <c r="N47" s="50"/>
    </row>
    <row r="48" spans="1:14" ht="20.25" x14ac:dyDescent="0.3">
      <c r="A48" s="21" t="s">
        <v>41</v>
      </c>
      <c r="B48" s="67">
        <v>400</v>
      </c>
      <c r="C48" s="68">
        <v>400</v>
      </c>
      <c r="D48" s="24"/>
      <c r="E48" s="70">
        <f t="shared" si="4"/>
        <v>0</v>
      </c>
      <c r="G48" s="14"/>
      <c r="I48" s="51"/>
      <c r="J48" s="3"/>
      <c r="K48" s="3"/>
      <c r="N48" s="63"/>
    </row>
    <row r="49" spans="1:14" ht="20.25" x14ac:dyDescent="0.3">
      <c r="A49" s="21" t="s">
        <v>42</v>
      </c>
      <c r="B49" s="67">
        <v>500</v>
      </c>
      <c r="C49" s="68">
        <v>500</v>
      </c>
      <c r="D49" s="24"/>
      <c r="E49" s="70">
        <f t="shared" si="4"/>
        <v>0</v>
      </c>
      <c r="G49" s="14"/>
      <c r="I49" s="51"/>
      <c r="J49" s="3"/>
      <c r="K49" s="3"/>
      <c r="N49" s="63"/>
    </row>
    <row r="50" spans="1:14" ht="20.25" x14ac:dyDescent="0.3">
      <c r="A50" s="21" t="s">
        <v>43</v>
      </c>
      <c r="B50" s="67">
        <v>3500</v>
      </c>
      <c r="C50" s="68">
        <v>4500</v>
      </c>
      <c r="D50" s="24"/>
      <c r="E50" s="70">
        <f t="shared" si="4"/>
        <v>1000</v>
      </c>
      <c r="G50" s="14"/>
      <c r="I50" s="51"/>
      <c r="J50" s="3"/>
      <c r="K50" s="3"/>
      <c r="N50" s="63"/>
    </row>
    <row r="51" spans="1:14" ht="20.25" x14ac:dyDescent="0.3">
      <c r="A51" s="21" t="s">
        <v>44</v>
      </c>
      <c r="B51" s="67">
        <v>2000</v>
      </c>
      <c r="C51" s="68">
        <v>2000</v>
      </c>
      <c r="D51" s="24"/>
      <c r="E51" s="70">
        <f t="shared" si="4"/>
        <v>0</v>
      </c>
      <c r="G51" s="14"/>
      <c r="I51" s="51"/>
      <c r="J51" s="3"/>
      <c r="K51" s="3"/>
      <c r="N51" s="50"/>
    </row>
    <row r="52" spans="1:14" ht="20.25" x14ac:dyDescent="0.3">
      <c r="A52" s="21" t="s">
        <v>45</v>
      </c>
      <c r="B52" s="67">
        <v>1600</v>
      </c>
      <c r="C52" s="68">
        <v>1800</v>
      </c>
      <c r="D52" s="24"/>
      <c r="E52" s="70">
        <f t="shared" si="4"/>
        <v>200</v>
      </c>
      <c r="G52" s="14"/>
      <c r="I52" s="51"/>
      <c r="J52" s="3"/>
      <c r="K52" s="3"/>
      <c r="N52" s="50"/>
    </row>
    <row r="53" spans="1:14" ht="20.25" x14ac:dyDescent="0.3">
      <c r="A53" s="21" t="s">
        <v>80</v>
      </c>
      <c r="B53" s="67">
        <v>600</v>
      </c>
      <c r="C53" s="68">
        <v>300</v>
      </c>
      <c r="D53" s="24"/>
      <c r="E53" s="70">
        <f t="shared" si="4"/>
        <v>-300</v>
      </c>
      <c r="G53" s="14"/>
      <c r="I53" s="51"/>
      <c r="J53" s="3"/>
      <c r="K53" s="3"/>
      <c r="N53" s="50"/>
    </row>
    <row r="54" spans="1:14" ht="20.25" x14ac:dyDescent="0.3">
      <c r="A54" s="21" t="s">
        <v>46</v>
      </c>
      <c r="B54" s="67">
        <v>1600</v>
      </c>
      <c r="C54" s="68">
        <v>2000</v>
      </c>
      <c r="D54" s="24"/>
      <c r="E54" s="70">
        <f t="shared" si="4"/>
        <v>400</v>
      </c>
      <c r="G54" s="14"/>
      <c r="I54" s="51"/>
      <c r="J54" s="3"/>
      <c r="K54" s="3"/>
      <c r="N54" s="63"/>
    </row>
    <row r="55" spans="1:14" ht="20.25" x14ac:dyDescent="0.3">
      <c r="A55" s="21" t="s">
        <v>47</v>
      </c>
      <c r="B55" s="67">
        <v>1500</v>
      </c>
      <c r="C55" s="68">
        <v>1500</v>
      </c>
      <c r="D55" s="24"/>
      <c r="E55" s="70">
        <f t="shared" si="4"/>
        <v>0</v>
      </c>
      <c r="G55" s="14"/>
      <c r="I55" s="51"/>
      <c r="J55" s="3"/>
      <c r="K55" s="3"/>
      <c r="N55" s="63"/>
    </row>
    <row r="56" spans="1:14" ht="20.25" x14ac:dyDescent="0.3">
      <c r="A56" s="21" t="s">
        <v>48</v>
      </c>
      <c r="B56" s="67">
        <v>750</v>
      </c>
      <c r="C56" s="68">
        <v>750</v>
      </c>
      <c r="D56" s="24"/>
      <c r="E56" s="70">
        <f t="shared" si="4"/>
        <v>0</v>
      </c>
      <c r="G56" s="14"/>
      <c r="I56" s="51"/>
      <c r="J56" s="3"/>
      <c r="K56" s="3"/>
      <c r="N56" s="63"/>
    </row>
    <row r="57" spans="1:14" ht="20.25" x14ac:dyDescent="0.3">
      <c r="A57" s="21" t="s">
        <v>49</v>
      </c>
      <c r="B57" s="67">
        <v>400</v>
      </c>
      <c r="C57" s="68">
        <v>300</v>
      </c>
      <c r="D57" s="24"/>
      <c r="E57" s="70">
        <f t="shared" si="4"/>
        <v>-100</v>
      </c>
      <c r="G57" s="14"/>
      <c r="I57" s="51"/>
      <c r="J57" s="3"/>
      <c r="K57" s="3"/>
      <c r="N57" s="63"/>
    </row>
    <row r="58" spans="1:14" ht="20.25" x14ac:dyDescent="0.3">
      <c r="A58" s="21" t="s">
        <v>50</v>
      </c>
      <c r="B58" s="67">
        <v>900</v>
      </c>
      <c r="C58" s="68">
        <v>900</v>
      </c>
      <c r="D58" s="24"/>
      <c r="E58" s="70">
        <f t="shared" si="4"/>
        <v>0</v>
      </c>
      <c r="G58" s="14"/>
      <c r="I58" s="51"/>
      <c r="J58" s="3"/>
      <c r="K58" s="3"/>
      <c r="N58" s="50"/>
    </row>
    <row r="59" spans="1:14" ht="20.25" x14ac:dyDescent="0.3">
      <c r="A59" s="21" t="s">
        <v>51</v>
      </c>
      <c r="B59" s="67">
        <v>750</v>
      </c>
      <c r="C59" s="68">
        <v>750</v>
      </c>
      <c r="D59" s="24"/>
      <c r="E59" s="70">
        <f t="shared" si="4"/>
        <v>0</v>
      </c>
      <c r="G59" s="14"/>
      <c r="I59" s="51"/>
      <c r="J59" s="3"/>
      <c r="K59" s="3"/>
      <c r="N59" s="50"/>
    </row>
    <row r="60" spans="1:14" ht="20.25" x14ac:dyDescent="0.3">
      <c r="A60" s="21" t="s">
        <v>52</v>
      </c>
      <c r="B60" s="67">
        <v>1500</v>
      </c>
      <c r="C60" s="68">
        <v>1750</v>
      </c>
      <c r="D60" s="24"/>
      <c r="E60" s="70">
        <f t="shared" si="4"/>
        <v>250</v>
      </c>
      <c r="G60" s="14"/>
      <c r="I60" s="51"/>
      <c r="J60" s="3"/>
      <c r="K60" s="3"/>
      <c r="N60" s="50"/>
    </row>
    <row r="61" spans="1:14" ht="20.25" x14ac:dyDescent="0.3">
      <c r="A61" s="21" t="s">
        <v>53</v>
      </c>
      <c r="B61" s="67">
        <v>700</v>
      </c>
      <c r="C61" s="68">
        <v>700</v>
      </c>
      <c r="D61" s="24"/>
      <c r="E61" s="70">
        <f t="shared" si="4"/>
        <v>0</v>
      </c>
      <c r="G61" s="14"/>
      <c r="I61" s="51"/>
      <c r="J61" s="3"/>
      <c r="K61" s="3"/>
      <c r="N61" s="50"/>
    </row>
    <row r="62" spans="1:14" ht="20.25" x14ac:dyDescent="0.3">
      <c r="A62" s="21" t="s">
        <v>54</v>
      </c>
      <c r="B62" s="67"/>
      <c r="C62" s="68"/>
      <c r="D62" s="24"/>
      <c r="E62" s="70">
        <f t="shared" si="4"/>
        <v>0</v>
      </c>
      <c r="G62" s="14"/>
      <c r="I62" s="51"/>
      <c r="J62" s="3"/>
      <c r="K62" s="3"/>
      <c r="N62" s="50"/>
    </row>
    <row r="63" spans="1:14" ht="20.25" x14ac:dyDescent="0.3">
      <c r="A63" s="21" t="s">
        <v>55</v>
      </c>
      <c r="B63" s="67">
        <v>500</v>
      </c>
      <c r="C63" s="68">
        <v>500</v>
      </c>
      <c r="D63" s="24"/>
      <c r="E63" s="70">
        <f t="shared" si="4"/>
        <v>0</v>
      </c>
      <c r="G63" s="14"/>
      <c r="I63" s="51"/>
      <c r="J63" s="3"/>
      <c r="K63" s="3"/>
      <c r="N63" s="50"/>
    </row>
    <row r="64" spans="1:14" ht="20.25" x14ac:dyDescent="0.3">
      <c r="A64" s="21" t="s">
        <v>56</v>
      </c>
      <c r="B64" s="67">
        <v>250</v>
      </c>
      <c r="C64" s="68">
        <v>250</v>
      </c>
      <c r="D64" s="24"/>
      <c r="E64" s="70">
        <f t="shared" si="4"/>
        <v>0</v>
      </c>
      <c r="G64" s="14"/>
      <c r="I64" s="51"/>
      <c r="J64" s="54"/>
      <c r="K64" s="3"/>
      <c r="N64" s="50"/>
    </row>
    <row r="65" spans="1:14" ht="20.25" x14ac:dyDescent="0.3">
      <c r="A65" s="21" t="s">
        <v>57</v>
      </c>
      <c r="B65" s="67">
        <v>600</v>
      </c>
      <c r="C65" s="68">
        <v>750</v>
      </c>
      <c r="D65" s="24"/>
      <c r="E65" s="70">
        <f t="shared" si="4"/>
        <v>150</v>
      </c>
      <c r="G65" s="14"/>
      <c r="I65" s="51"/>
      <c r="J65" s="3"/>
      <c r="K65" s="54"/>
      <c r="N65" s="50"/>
    </row>
    <row r="66" spans="1:14" ht="20.25" x14ac:dyDescent="0.3">
      <c r="A66" s="21" t="s">
        <v>78</v>
      </c>
      <c r="B66" s="67"/>
      <c r="C66" s="68">
        <v>450</v>
      </c>
      <c r="D66" s="24"/>
      <c r="E66" s="70"/>
      <c r="G66" s="14"/>
      <c r="I66" s="51"/>
      <c r="J66" s="3"/>
      <c r="K66" s="54"/>
      <c r="N66" s="50"/>
    </row>
    <row r="67" spans="1:14" ht="20.25" x14ac:dyDescent="0.3">
      <c r="A67" s="21" t="s">
        <v>58</v>
      </c>
      <c r="B67" s="67">
        <v>1450</v>
      </c>
      <c r="C67" s="68">
        <v>1500</v>
      </c>
      <c r="D67" s="24"/>
      <c r="E67" s="70">
        <f t="shared" si="4"/>
        <v>50</v>
      </c>
      <c r="G67" s="14"/>
      <c r="I67" s="54"/>
      <c r="J67" s="71"/>
      <c r="K67" s="3"/>
      <c r="N67" s="50"/>
    </row>
    <row r="68" spans="1:14" ht="20.25" x14ac:dyDescent="0.3">
      <c r="A68" s="21" t="s">
        <v>82</v>
      </c>
      <c r="B68" s="67">
        <v>750</v>
      </c>
      <c r="C68" s="68">
        <v>1500</v>
      </c>
      <c r="D68" s="24"/>
      <c r="E68" s="70">
        <f t="shared" si="4"/>
        <v>750</v>
      </c>
      <c r="F68" t="s">
        <v>79</v>
      </c>
      <c r="G68" s="14"/>
      <c r="I68" s="72"/>
      <c r="J68" s="73"/>
      <c r="K68" s="71"/>
      <c r="N68" s="50"/>
    </row>
    <row r="69" spans="1:14" ht="20.25" x14ac:dyDescent="0.3">
      <c r="A69" s="21" t="s">
        <v>59</v>
      </c>
      <c r="B69" s="67">
        <v>2000</v>
      </c>
      <c r="C69" s="68">
        <v>2500</v>
      </c>
      <c r="D69" s="24"/>
      <c r="E69" s="70">
        <f t="shared" si="4"/>
        <v>500</v>
      </c>
      <c r="G69" s="14"/>
      <c r="I69" s="73"/>
      <c r="J69" s="74"/>
      <c r="K69" s="73"/>
      <c r="N69" s="63"/>
    </row>
    <row r="70" spans="1:14" ht="20.25" x14ac:dyDescent="0.3">
      <c r="A70" s="21" t="s">
        <v>60</v>
      </c>
      <c r="B70" s="67">
        <v>7812.5</v>
      </c>
      <c r="C70" s="68">
        <v>7500</v>
      </c>
      <c r="D70" s="24"/>
      <c r="E70" s="70">
        <f t="shared" si="4"/>
        <v>-312.5</v>
      </c>
      <c r="G70" s="14"/>
      <c r="I70" s="73"/>
      <c r="J70" s="74"/>
      <c r="K70" s="73"/>
      <c r="N70" s="63"/>
    </row>
    <row r="71" spans="1:14" ht="20.25" x14ac:dyDescent="0.3">
      <c r="A71" s="21" t="s">
        <v>61</v>
      </c>
      <c r="B71" s="67">
        <v>1525</v>
      </c>
      <c r="C71" s="68">
        <v>5000</v>
      </c>
      <c r="D71" s="24"/>
      <c r="E71" s="70">
        <f t="shared" si="4"/>
        <v>3475</v>
      </c>
      <c r="G71" s="14"/>
      <c r="I71" s="73"/>
      <c r="J71" s="74"/>
      <c r="K71" s="73"/>
      <c r="N71" s="63"/>
    </row>
    <row r="72" spans="1:14" ht="20.25" x14ac:dyDescent="0.3">
      <c r="A72" s="21" t="s">
        <v>62</v>
      </c>
      <c r="B72" s="67">
        <v>1800</v>
      </c>
      <c r="C72" s="68">
        <v>1800</v>
      </c>
      <c r="D72" s="24"/>
      <c r="E72" s="70">
        <f t="shared" si="4"/>
        <v>0</v>
      </c>
      <c r="G72" s="14"/>
      <c r="I72" s="73"/>
      <c r="J72" s="74"/>
      <c r="K72" s="73"/>
      <c r="N72" s="63"/>
    </row>
    <row r="73" spans="1:14" ht="21" thickBot="1" x14ac:dyDescent="0.35">
      <c r="A73" s="21" t="s">
        <v>63</v>
      </c>
      <c r="B73" s="75">
        <v>250</v>
      </c>
      <c r="C73" s="76">
        <v>250</v>
      </c>
      <c r="D73" s="24"/>
      <c r="E73" s="77">
        <f t="shared" si="4"/>
        <v>0</v>
      </c>
      <c r="G73" s="14"/>
      <c r="I73" s="74"/>
      <c r="J73" s="71"/>
      <c r="K73" s="71"/>
      <c r="N73" s="50"/>
    </row>
    <row r="74" spans="1:14" ht="21" thickBot="1" x14ac:dyDescent="0.35">
      <c r="A74" s="31"/>
      <c r="B74" s="32"/>
      <c r="C74" s="32"/>
      <c r="D74" s="9"/>
      <c r="E74" s="32"/>
      <c r="F74" s="78"/>
      <c r="G74" s="32"/>
      <c r="I74" s="79"/>
      <c r="J74" s="71"/>
      <c r="K74" s="71"/>
      <c r="N74" s="50"/>
    </row>
    <row r="75" spans="1:14" ht="21" thickBot="1" x14ac:dyDescent="0.35">
      <c r="A75" s="34" t="s">
        <v>64</v>
      </c>
      <c r="B75" s="35">
        <f>SUM(B44:B73)</f>
        <v>36037.5</v>
      </c>
      <c r="C75" s="36">
        <f>SUM(C44:C73)</f>
        <v>41800</v>
      </c>
      <c r="D75" s="80"/>
      <c r="E75" s="39" t="e">
        <f>SUM(E44:E73)</f>
        <v>#VALUE!</v>
      </c>
      <c r="F75" s="78"/>
      <c r="G75" s="78"/>
      <c r="H75" s="7"/>
      <c r="I75" s="7"/>
      <c r="J75" s="71"/>
      <c r="K75" s="71"/>
      <c r="N75" s="63"/>
    </row>
    <row r="76" spans="1:14" ht="21" thickBot="1" x14ac:dyDescent="0.35">
      <c r="A76" s="81"/>
      <c r="B76" s="80"/>
      <c r="C76" s="80"/>
      <c r="D76" s="82"/>
      <c r="E76" s="80"/>
      <c r="F76" s="78"/>
      <c r="G76" s="80"/>
      <c r="H76" s="83"/>
      <c r="I76" s="83"/>
      <c r="J76" s="71"/>
      <c r="K76" s="71"/>
    </row>
    <row r="77" spans="1:14" ht="21" thickBot="1" x14ac:dyDescent="0.35">
      <c r="A77" s="34" t="s">
        <v>65</v>
      </c>
      <c r="B77" s="35">
        <f>+B75+B39+E25</f>
        <v>68501.919999999998</v>
      </c>
      <c r="C77" s="36">
        <f>+C75+C39+F25</f>
        <v>72941.47</v>
      </c>
      <c r="D77" s="80"/>
      <c r="E77" s="39" t="e">
        <f>+E75+E39+(F25-E25)</f>
        <v>#VALUE!</v>
      </c>
      <c r="F77" s="78"/>
      <c r="G77" s="80"/>
      <c r="I77" s="79"/>
      <c r="J77" s="71"/>
      <c r="K77" s="71"/>
    </row>
    <row r="78" spans="1:14" ht="21" thickBot="1" x14ac:dyDescent="0.35">
      <c r="A78" s="84"/>
      <c r="B78" s="80"/>
      <c r="C78" s="80"/>
      <c r="D78" s="82"/>
      <c r="E78" s="80"/>
      <c r="F78" s="78"/>
      <c r="G78" s="80"/>
      <c r="I78" s="79"/>
      <c r="J78" s="71"/>
      <c r="K78" s="71"/>
    </row>
    <row r="79" spans="1:14" ht="21" thickBot="1" x14ac:dyDescent="0.35">
      <c r="A79" s="85" t="s">
        <v>66</v>
      </c>
      <c r="B79" s="39">
        <f>I25-C39-C75</f>
        <v>0</v>
      </c>
      <c r="C79" s="86"/>
      <c r="D79" s="78"/>
      <c r="E79" s="87"/>
      <c r="F79" s="78"/>
      <c r="G79" s="78"/>
      <c r="I79" s="79"/>
      <c r="J79" s="71"/>
      <c r="K79" s="71"/>
    </row>
    <row r="80" spans="1:14" x14ac:dyDescent="0.25">
      <c r="C80" s="50"/>
    </row>
    <row r="81" spans="1:3" x14ac:dyDescent="0.25">
      <c r="B81" s="88"/>
      <c r="C81" s="50"/>
    </row>
    <row r="82" spans="1:3" ht="20.25" x14ac:dyDescent="0.3">
      <c r="A82" s="89" t="s">
        <v>67</v>
      </c>
      <c r="B82" s="90">
        <v>10549.45</v>
      </c>
      <c r="C82" s="50"/>
    </row>
    <row r="83" spans="1:3" ht="20.25" x14ac:dyDescent="0.3">
      <c r="A83" s="89" t="s">
        <v>68</v>
      </c>
      <c r="B83" s="90">
        <v>5492.02</v>
      </c>
      <c r="C83" s="50"/>
    </row>
    <row r="84" spans="1:3" ht="20.25" x14ac:dyDescent="0.3">
      <c r="A84" s="91" t="s">
        <v>69</v>
      </c>
      <c r="B84" s="92">
        <f>+B82+B83</f>
        <v>16041.470000000001</v>
      </c>
      <c r="C84" s="50"/>
    </row>
    <row r="85" spans="1:3" ht="21" thickBot="1" x14ac:dyDescent="0.35">
      <c r="A85" s="93"/>
      <c r="B85" s="90"/>
      <c r="C85" s="50"/>
    </row>
    <row r="86" spans="1:3" ht="21" thickBot="1" x14ac:dyDescent="0.35">
      <c r="A86" s="85" t="s">
        <v>70</v>
      </c>
      <c r="B86" s="39">
        <f>+B84+B85</f>
        <v>16041.470000000001</v>
      </c>
      <c r="C86" s="50"/>
    </row>
    <row r="87" spans="1:3" ht="15.75" thickBot="1" x14ac:dyDescent="0.3">
      <c r="A87" s="94"/>
      <c r="B87" s="7"/>
    </row>
    <row r="88" spans="1:3" ht="21" thickBot="1" x14ac:dyDescent="0.35">
      <c r="A88" s="85" t="s">
        <v>71</v>
      </c>
      <c r="B88" s="95">
        <f>+B86-B79</f>
        <v>16041.470000000001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tabSelected="1" zoomScale="85" zoomScaleNormal="85" workbookViewId="0">
      <selection activeCell="E63" sqref="E63"/>
    </sheetView>
  </sheetViews>
  <sheetFormatPr defaultRowHeight="15" x14ac:dyDescent="0.25"/>
  <cols>
    <col min="1" max="1" width="47.140625" customWidth="1"/>
    <col min="2" max="3" width="19.28515625" bestFit="1" customWidth="1"/>
    <col min="4" max="4" width="2.140625" customWidth="1"/>
    <col min="5" max="5" width="20.140625" bestFit="1" customWidth="1"/>
    <col min="6" max="6" width="20.28515625" bestFit="1" customWidth="1"/>
    <col min="7" max="7" width="2.140625" customWidth="1"/>
    <col min="8" max="9" width="19.28515625" bestFit="1" customWidth="1"/>
    <col min="10" max="10" width="2.140625" customWidth="1"/>
    <col min="11" max="11" width="20.140625" bestFit="1" customWidth="1"/>
    <col min="14" max="14" width="21.85546875" customWidth="1"/>
  </cols>
  <sheetData>
    <row r="1" spans="1:14" ht="23.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14" ht="23.25" x14ac:dyDescent="0.35">
      <c r="A2" s="1" t="s">
        <v>83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23.25" x14ac:dyDescent="0.35">
      <c r="A3" s="1" t="s">
        <v>72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4" ht="23.25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4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4" ht="20.25" x14ac:dyDescent="0.3">
      <c r="A6" s="4" t="s">
        <v>1</v>
      </c>
      <c r="B6" s="5" t="s">
        <v>2</v>
      </c>
      <c r="C6" s="5"/>
      <c r="D6" s="5"/>
      <c r="E6" s="5" t="s">
        <v>3</v>
      </c>
      <c r="F6" s="5"/>
      <c r="G6" s="5"/>
      <c r="H6" s="5" t="s">
        <v>4</v>
      </c>
      <c r="I6" s="5"/>
      <c r="J6" s="6"/>
      <c r="K6" s="6" t="s">
        <v>5</v>
      </c>
      <c r="N6" s="7"/>
    </row>
    <row r="7" spans="1:14" ht="20.25" x14ac:dyDescent="0.3">
      <c r="A7" s="8"/>
      <c r="B7" s="8" t="s">
        <v>6</v>
      </c>
      <c r="C7" s="8" t="s">
        <v>7</v>
      </c>
      <c r="D7" s="8"/>
      <c r="E7" s="8" t="s">
        <v>6</v>
      </c>
      <c r="F7" s="8" t="s">
        <v>7</v>
      </c>
      <c r="G7" s="8"/>
      <c r="H7" s="8" t="s">
        <v>6</v>
      </c>
      <c r="I7" s="8" t="s">
        <v>7</v>
      </c>
      <c r="J7" s="8"/>
      <c r="K7" s="8" t="s">
        <v>6</v>
      </c>
      <c r="N7" s="7"/>
    </row>
    <row r="8" spans="1:14" ht="21" thickBot="1" x14ac:dyDescent="0.35">
      <c r="A8" s="9"/>
      <c r="B8" s="9"/>
      <c r="C8" s="9"/>
      <c r="D8" s="9"/>
      <c r="E8" s="9"/>
      <c r="F8" s="9"/>
      <c r="G8" s="9"/>
      <c r="H8" s="9"/>
      <c r="I8" s="9"/>
      <c r="J8" s="10"/>
      <c r="K8" s="9"/>
    </row>
    <row r="9" spans="1:14" ht="21" thickBot="1" x14ac:dyDescent="0.35">
      <c r="A9" s="11" t="s">
        <v>8</v>
      </c>
      <c r="B9" s="13">
        <f>5492.02+10549.45</f>
        <v>16041.470000000001</v>
      </c>
      <c r="C9" s="13">
        <v>16041.47</v>
      </c>
      <c r="D9" s="14"/>
      <c r="E9" s="12"/>
      <c r="F9" s="13"/>
      <c r="G9" s="14"/>
      <c r="H9" s="12">
        <f t="shared" ref="H9:H20" si="0">B9-E9</f>
        <v>16041.470000000001</v>
      </c>
      <c r="I9" s="13">
        <f t="shared" ref="I9:I19" si="1">(C9-F9)</f>
        <v>16041.47</v>
      </c>
      <c r="J9" s="15"/>
      <c r="K9" s="16"/>
      <c r="N9" s="17"/>
    </row>
    <row r="10" spans="1:14" ht="20.25" x14ac:dyDescent="0.3">
      <c r="A10" s="11" t="s">
        <v>9</v>
      </c>
      <c r="B10" s="19">
        <v>1400</v>
      </c>
      <c r="C10" s="19"/>
      <c r="D10" s="14"/>
      <c r="E10" s="18">
        <v>1400</v>
      </c>
      <c r="F10" s="19"/>
      <c r="G10" s="14"/>
      <c r="H10" s="12">
        <f t="shared" si="0"/>
        <v>0</v>
      </c>
      <c r="I10" s="13">
        <f t="shared" si="1"/>
        <v>0</v>
      </c>
      <c r="J10" s="15"/>
      <c r="K10" s="20">
        <f t="shared" ref="K10:K19" si="2">I10-H10</f>
        <v>0</v>
      </c>
      <c r="N10" s="17"/>
    </row>
    <row r="11" spans="1:14" ht="20.25" x14ac:dyDescent="0.3">
      <c r="A11" s="21" t="s">
        <v>10</v>
      </c>
      <c r="B11" s="23">
        <v>4000</v>
      </c>
      <c r="C11" s="23"/>
      <c r="D11" s="24"/>
      <c r="E11" s="22">
        <v>4000</v>
      </c>
      <c r="F11" s="23"/>
      <c r="G11" s="24"/>
      <c r="H11" s="22">
        <f t="shared" si="0"/>
        <v>0</v>
      </c>
      <c r="I11" s="25">
        <f t="shared" si="1"/>
        <v>0</v>
      </c>
      <c r="J11" s="24"/>
      <c r="K11" s="20">
        <f t="shared" si="2"/>
        <v>0</v>
      </c>
      <c r="N11" s="17"/>
    </row>
    <row r="12" spans="1:14" ht="20.25" x14ac:dyDescent="0.3">
      <c r="A12" s="21" t="s">
        <v>11</v>
      </c>
      <c r="B12" s="23">
        <v>33500</v>
      </c>
      <c r="C12" s="23"/>
      <c r="D12" s="24"/>
      <c r="E12" s="22">
        <v>18425</v>
      </c>
      <c r="F12" s="23"/>
      <c r="G12" s="24"/>
      <c r="H12" s="22">
        <f t="shared" si="0"/>
        <v>15075</v>
      </c>
      <c r="I12" s="23">
        <f t="shared" si="1"/>
        <v>0</v>
      </c>
      <c r="J12" s="24"/>
      <c r="K12" s="20">
        <f t="shared" si="2"/>
        <v>-15075</v>
      </c>
      <c r="N12" s="17"/>
    </row>
    <row r="13" spans="1:14" ht="20.25" x14ac:dyDescent="0.3">
      <c r="A13" s="21" t="s">
        <v>12</v>
      </c>
      <c r="B13" s="23">
        <v>1000</v>
      </c>
      <c r="C13" s="23"/>
      <c r="D13" s="24"/>
      <c r="E13" s="26"/>
      <c r="F13" s="23"/>
      <c r="G13" s="24"/>
      <c r="H13" s="22">
        <f t="shared" si="0"/>
        <v>1000</v>
      </c>
      <c r="I13" s="23">
        <f t="shared" si="1"/>
        <v>0</v>
      </c>
      <c r="J13" s="24"/>
      <c r="K13" s="20">
        <f t="shared" si="2"/>
        <v>-1000</v>
      </c>
    </row>
    <row r="14" spans="1:14" ht="20.25" x14ac:dyDescent="0.3">
      <c r="A14" s="21" t="s">
        <v>13</v>
      </c>
      <c r="B14" s="23"/>
      <c r="C14" s="23"/>
      <c r="D14" s="24"/>
      <c r="E14" s="22"/>
      <c r="F14" s="23"/>
      <c r="G14" s="24"/>
      <c r="H14" s="22">
        <f t="shared" si="0"/>
        <v>0</v>
      </c>
      <c r="I14" s="23">
        <f t="shared" si="1"/>
        <v>0</v>
      </c>
      <c r="J14" s="24"/>
      <c r="K14" s="20">
        <f t="shared" si="2"/>
        <v>0</v>
      </c>
      <c r="N14" s="17"/>
    </row>
    <row r="15" spans="1:14" ht="20.25" x14ac:dyDescent="0.3">
      <c r="A15" s="21" t="s">
        <v>14</v>
      </c>
      <c r="B15" s="23">
        <v>3000</v>
      </c>
      <c r="C15" s="23"/>
      <c r="D15" s="24"/>
      <c r="E15" s="22">
        <v>1000</v>
      </c>
      <c r="F15" s="23"/>
      <c r="G15" s="24"/>
      <c r="H15" s="22">
        <f t="shared" si="0"/>
        <v>2000</v>
      </c>
      <c r="I15" s="23">
        <f t="shared" si="1"/>
        <v>0</v>
      </c>
      <c r="J15" s="24"/>
      <c r="K15" s="20">
        <f t="shared" si="2"/>
        <v>-2000</v>
      </c>
      <c r="N15" s="17"/>
    </row>
    <row r="16" spans="1:14" ht="20.25" x14ac:dyDescent="0.3">
      <c r="A16" s="21" t="s">
        <v>15</v>
      </c>
      <c r="B16" s="23">
        <v>2500</v>
      </c>
      <c r="C16" s="23"/>
      <c r="D16" s="24"/>
      <c r="E16" s="22">
        <v>25</v>
      </c>
      <c r="F16" s="23"/>
      <c r="G16" s="24"/>
      <c r="H16" s="22">
        <f t="shared" si="0"/>
        <v>2475</v>
      </c>
      <c r="I16" s="23">
        <f t="shared" si="1"/>
        <v>0</v>
      </c>
      <c r="J16" s="24"/>
      <c r="K16" s="20">
        <f t="shared" si="2"/>
        <v>-2475</v>
      </c>
      <c r="N16" s="17"/>
    </row>
    <row r="17" spans="1:14" ht="20.25" x14ac:dyDescent="0.3">
      <c r="A17" s="21" t="s">
        <v>16</v>
      </c>
      <c r="B17" s="23">
        <v>7000</v>
      </c>
      <c r="C17" s="23"/>
      <c r="D17" s="24"/>
      <c r="E17" s="22">
        <v>500</v>
      </c>
      <c r="F17" s="23"/>
      <c r="G17" s="24"/>
      <c r="H17" s="22">
        <f t="shared" si="0"/>
        <v>6500</v>
      </c>
      <c r="I17" s="23">
        <f t="shared" si="1"/>
        <v>0</v>
      </c>
      <c r="J17" s="24"/>
      <c r="K17" s="20">
        <f t="shared" si="2"/>
        <v>-6500</v>
      </c>
      <c r="N17" s="17"/>
    </row>
    <row r="18" spans="1:14" ht="20.25" x14ac:dyDescent="0.3">
      <c r="A18" s="21" t="s">
        <v>18</v>
      </c>
      <c r="B18" s="23"/>
      <c r="C18" s="23"/>
      <c r="D18" s="24"/>
      <c r="E18" s="26"/>
      <c r="F18" s="23"/>
      <c r="G18" s="24"/>
      <c r="H18" s="22">
        <f t="shared" si="0"/>
        <v>0</v>
      </c>
      <c r="I18" s="23">
        <f t="shared" si="1"/>
        <v>0</v>
      </c>
      <c r="J18" s="24"/>
      <c r="K18" s="20">
        <f t="shared" si="2"/>
        <v>0</v>
      </c>
      <c r="N18" s="17"/>
    </row>
    <row r="19" spans="1:14" ht="20.25" x14ac:dyDescent="0.3">
      <c r="A19" s="27" t="s">
        <v>19</v>
      </c>
      <c r="B19" s="23">
        <v>4500</v>
      </c>
      <c r="C19" s="23"/>
      <c r="D19" s="24"/>
      <c r="E19" s="22">
        <v>4000</v>
      </c>
      <c r="F19" s="23"/>
      <c r="G19" s="24"/>
      <c r="H19" s="22">
        <f t="shared" si="0"/>
        <v>500</v>
      </c>
      <c r="I19" s="23">
        <f t="shared" si="1"/>
        <v>0</v>
      </c>
      <c r="J19" s="24"/>
      <c r="K19" s="20">
        <f t="shared" si="2"/>
        <v>-500</v>
      </c>
    </row>
    <row r="20" spans="1:14" ht="21" thickBot="1" x14ac:dyDescent="0.35">
      <c r="A20" s="27" t="s">
        <v>22</v>
      </c>
      <c r="B20" s="29"/>
      <c r="C20" s="29"/>
      <c r="D20" s="24"/>
      <c r="E20" s="28"/>
      <c r="F20" s="29"/>
      <c r="G20" s="24"/>
      <c r="H20" s="28">
        <f t="shared" si="0"/>
        <v>0</v>
      </c>
      <c r="I20" s="29">
        <f>+(C20-F20)</f>
        <v>0</v>
      </c>
      <c r="J20" s="24"/>
      <c r="K20" s="30">
        <f>I20-H20</f>
        <v>0</v>
      </c>
      <c r="N20" s="17"/>
    </row>
    <row r="21" spans="1:14" ht="21" thickBot="1" x14ac:dyDescent="0.35">
      <c r="A21" s="31"/>
      <c r="B21" s="32"/>
      <c r="C21" s="32"/>
      <c r="D21" s="32"/>
      <c r="E21" s="32"/>
      <c r="F21" s="32"/>
      <c r="G21" s="32"/>
      <c r="H21" s="32"/>
      <c r="I21" s="32"/>
      <c r="J21" s="33"/>
      <c r="K21" s="32"/>
    </row>
    <row r="22" spans="1:14" ht="21" thickBot="1" x14ac:dyDescent="0.35">
      <c r="A22" s="34" t="s">
        <v>23</v>
      </c>
      <c r="B22" s="35">
        <f>SUM(B9:B20)</f>
        <v>72941.47</v>
      </c>
      <c r="C22" s="36">
        <f>SUM(C9:C20)</f>
        <v>16041.47</v>
      </c>
      <c r="D22" s="37"/>
      <c r="E22" s="35">
        <f>SUM(E9:E20)</f>
        <v>29350</v>
      </c>
      <c r="F22" s="36">
        <f>SUM(F9:F20)</f>
        <v>0</v>
      </c>
      <c r="G22" s="37"/>
      <c r="H22" s="35">
        <f>SUM(H9:H20)</f>
        <v>43591.47</v>
      </c>
      <c r="I22" s="36">
        <f>SUM(I9:I20)</f>
        <v>16041.47</v>
      </c>
      <c r="J22" s="38"/>
      <c r="K22" s="39">
        <f>SUM(K9:K20)</f>
        <v>-27550</v>
      </c>
      <c r="N22" s="17"/>
    </row>
    <row r="23" spans="1:14" ht="30.75" hidden="1" customHeight="1" thickBot="1" x14ac:dyDescent="0.35">
      <c r="A23" s="40"/>
      <c r="B23" s="41"/>
      <c r="C23" s="41"/>
      <c r="D23" s="41"/>
      <c r="E23" s="41"/>
      <c r="F23" s="41"/>
      <c r="G23" s="41"/>
      <c r="H23" s="41"/>
      <c r="I23" s="41" t="s">
        <v>24</v>
      </c>
      <c r="J23" s="42"/>
      <c r="K23" s="39">
        <f>SUM(K11:K20)</f>
        <v>-27550</v>
      </c>
    </row>
    <row r="24" spans="1:14" ht="30.75" customHeight="1" x14ac:dyDescent="0.25">
      <c r="A24" s="42"/>
      <c r="B24" s="42"/>
      <c r="C24" s="42"/>
      <c r="D24" s="42"/>
      <c r="E24" s="42"/>
      <c r="F24" s="42"/>
      <c r="G24" s="42"/>
      <c r="H24" s="42"/>
      <c r="I24" s="42"/>
      <c r="J24" s="43"/>
      <c r="K24" s="42"/>
    </row>
    <row r="25" spans="1:14" ht="20.25" x14ac:dyDescent="0.3">
      <c r="A25" s="44" t="s">
        <v>25</v>
      </c>
      <c r="B25" s="8" t="s">
        <v>6</v>
      </c>
      <c r="C25" s="8" t="s">
        <v>7</v>
      </c>
      <c r="D25" s="45"/>
      <c r="E25" s="8" t="s">
        <v>26</v>
      </c>
      <c r="G25" s="8"/>
      <c r="I25" s="45"/>
      <c r="J25" s="3"/>
      <c r="K25" s="45"/>
    </row>
    <row r="26" spans="1:14" ht="21" thickBot="1" x14ac:dyDescent="0.35">
      <c r="A26" s="9"/>
      <c r="B26" s="9"/>
      <c r="C26" s="9"/>
      <c r="D26" s="9"/>
      <c r="E26" s="9"/>
      <c r="G26" s="9"/>
      <c r="I26" s="3"/>
      <c r="J26" s="3"/>
      <c r="K26" s="3"/>
    </row>
    <row r="27" spans="1:14" ht="20.25" x14ac:dyDescent="0.3">
      <c r="A27" s="21" t="s">
        <v>27</v>
      </c>
      <c r="B27" s="47">
        <v>471.47</v>
      </c>
      <c r="C27" s="47"/>
      <c r="D27" s="48"/>
      <c r="E27" s="49">
        <f t="shared" ref="E27:E34" si="3">C27-B27</f>
        <v>-471.47</v>
      </c>
      <c r="G27" s="24"/>
      <c r="H27" s="50"/>
      <c r="I27" s="51"/>
      <c r="J27" s="3"/>
      <c r="K27" s="3"/>
    </row>
    <row r="28" spans="1:14" ht="20.25" x14ac:dyDescent="0.3">
      <c r="A28" s="21" t="s">
        <v>28</v>
      </c>
      <c r="B28" s="53">
        <v>270</v>
      </c>
      <c r="C28" s="53"/>
      <c r="D28" s="48"/>
      <c r="E28" s="23">
        <f t="shared" si="3"/>
        <v>-270</v>
      </c>
      <c r="G28" s="24"/>
      <c r="H28" s="50"/>
      <c r="I28" s="51"/>
      <c r="J28" s="3"/>
      <c r="K28" s="3"/>
    </row>
    <row r="29" spans="1:14" ht="20.25" x14ac:dyDescent="0.3">
      <c r="A29" s="21" t="s">
        <v>29</v>
      </c>
      <c r="B29" s="53">
        <v>250</v>
      </c>
      <c r="C29" s="53"/>
      <c r="D29" s="48"/>
      <c r="E29" s="23">
        <f t="shared" si="3"/>
        <v>-250</v>
      </c>
      <c r="G29" s="24"/>
      <c r="H29" s="50"/>
      <c r="I29" s="51"/>
      <c r="J29" s="54"/>
      <c r="K29" s="3"/>
    </row>
    <row r="30" spans="1:14" ht="20.25" x14ac:dyDescent="0.3">
      <c r="A30" s="21" t="s">
        <v>30</v>
      </c>
      <c r="B30" s="53">
        <v>150</v>
      </c>
      <c r="C30" s="53"/>
      <c r="D30" s="48"/>
      <c r="E30" s="23">
        <f t="shared" si="3"/>
        <v>-150</v>
      </c>
      <c r="G30" s="24"/>
      <c r="H30" s="50"/>
      <c r="I30" s="51"/>
      <c r="J30" s="54"/>
      <c r="K30" s="3"/>
    </row>
    <row r="31" spans="1:14" ht="20.25" x14ac:dyDescent="0.3">
      <c r="A31" s="21" t="s">
        <v>31</v>
      </c>
      <c r="B31" s="53">
        <v>400</v>
      </c>
      <c r="C31" s="53"/>
      <c r="D31" s="48"/>
      <c r="E31" s="23">
        <f t="shared" si="3"/>
        <v>-400</v>
      </c>
      <c r="G31" s="24"/>
      <c r="H31" s="50"/>
      <c r="I31" s="51"/>
      <c r="J31" s="54"/>
      <c r="K31" s="3"/>
    </row>
    <row r="32" spans="1:14" ht="20.25" x14ac:dyDescent="0.3">
      <c r="A32" s="21" t="s">
        <v>32</v>
      </c>
      <c r="B32" s="53">
        <v>200</v>
      </c>
      <c r="C32" s="53"/>
      <c r="D32" s="48"/>
      <c r="E32" s="23">
        <f t="shared" si="3"/>
        <v>-200</v>
      </c>
      <c r="G32" s="24"/>
      <c r="H32" s="50"/>
      <c r="I32" s="51"/>
      <c r="J32" s="54"/>
      <c r="K32" s="3"/>
    </row>
    <row r="33" spans="1:14" ht="20.25" x14ac:dyDescent="0.3">
      <c r="A33" s="21" t="s">
        <v>33</v>
      </c>
      <c r="B33" s="53">
        <v>0</v>
      </c>
      <c r="C33" s="53"/>
      <c r="D33" s="48"/>
      <c r="E33" s="23">
        <f t="shared" si="3"/>
        <v>0</v>
      </c>
      <c r="G33" s="24"/>
      <c r="H33" s="50"/>
      <c r="I33" s="51"/>
      <c r="J33" s="54"/>
      <c r="K33" s="3"/>
    </row>
    <row r="34" spans="1:14" ht="21" thickBot="1" x14ac:dyDescent="0.35">
      <c r="A34" s="21" t="s">
        <v>34</v>
      </c>
      <c r="B34" s="56">
        <v>50</v>
      </c>
      <c r="C34" s="56"/>
      <c r="D34" s="48"/>
      <c r="E34" s="29">
        <f t="shared" si="3"/>
        <v>-50</v>
      </c>
      <c r="G34" s="24"/>
      <c r="H34" s="50"/>
      <c r="I34" s="51"/>
      <c r="J34" s="3"/>
      <c r="K34" s="54"/>
    </row>
    <row r="35" spans="1:14" ht="21" thickBot="1" x14ac:dyDescent="0.35">
      <c r="A35" s="31"/>
      <c r="B35" s="32"/>
      <c r="C35" s="32"/>
      <c r="D35" s="6"/>
      <c r="E35" s="32"/>
      <c r="G35" s="32"/>
      <c r="H35" s="50"/>
      <c r="I35" s="54"/>
      <c r="J35" s="54"/>
      <c r="K35" s="3"/>
    </row>
    <row r="36" spans="1:14" ht="21" thickBot="1" x14ac:dyDescent="0.35">
      <c r="A36" s="34" t="s">
        <v>35</v>
      </c>
      <c r="B36" s="57">
        <f>SUM(B27:B34)</f>
        <v>1791.47</v>
      </c>
      <c r="C36" s="58">
        <f>SUM(C27:C34)</f>
        <v>0</v>
      </c>
      <c r="D36" s="59"/>
      <c r="E36" s="39">
        <f>SUM(E27:E34)</f>
        <v>-1791.47</v>
      </c>
      <c r="G36" s="50"/>
      <c r="H36" s="50"/>
      <c r="I36" s="51"/>
      <c r="J36" s="54"/>
      <c r="K36" s="54"/>
    </row>
    <row r="37" spans="1:14" ht="20.25" x14ac:dyDescent="0.3">
      <c r="A37" s="31"/>
      <c r="B37" s="32"/>
      <c r="C37" s="32"/>
      <c r="D37" s="9"/>
      <c r="E37" s="32"/>
      <c r="F37" s="32"/>
      <c r="G37" s="32"/>
      <c r="H37" s="50"/>
      <c r="I37" s="54"/>
      <c r="J37" s="42"/>
      <c r="K37" s="54"/>
    </row>
    <row r="38" spans="1:14" ht="20.25" x14ac:dyDescent="0.3">
      <c r="A38" s="6"/>
      <c r="B38" s="6"/>
      <c r="C38" s="6"/>
      <c r="D38" s="6"/>
      <c r="E38" s="6"/>
      <c r="G38" s="6"/>
      <c r="H38" s="50"/>
      <c r="I38" s="54"/>
      <c r="J38" s="43"/>
      <c r="K38" s="42"/>
    </row>
    <row r="39" spans="1:14" ht="20.25" x14ac:dyDescent="0.3">
      <c r="A39" s="44" t="s">
        <v>36</v>
      </c>
      <c r="B39" s="8" t="s">
        <v>6</v>
      </c>
      <c r="C39" s="8" t="s">
        <v>7</v>
      </c>
      <c r="D39" s="45"/>
      <c r="E39" s="8" t="s">
        <v>26</v>
      </c>
      <c r="G39" s="8"/>
      <c r="H39" s="50"/>
      <c r="I39" s="54"/>
      <c r="J39" s="3"/>
      <c r="K39" s="43"/>
    </row>
    <row r="40" spans="1:14" ht="20.25" x14ac:dyDescent="0.3">
      <c r="A40" s="9"/>
      <c r="B40" s="9"/>
      <c r="C40" s="9"/>
      <c r="D40" s="9"/>
      <c r="E40" s="9"/>
      <c r="G40" s="9"/>
      <c r="H40" s="50"/>
      <c r="I40" s="54"/>
      <c r="J40" s="3"/>
      <c r="K40" s="3"/>
    </row>
    <row r="41" spans="1:14" ht="20.25" x14ac:dyDescent="0.3">
      <c r="A41" s="21" t="s">
        <v>38</v>
      </c>
      <c r="B41" s="65">
        <v>450</v>
      </c>
      <c r="C41" s="65"/>
      <c r="D41" s="24">
        <v>450</v>
      </c>
      <c r="E41" s="66">
        <v>-450</v>
      </c>
      <c r="G41" s="24"/>
      <c r="I41" s="51"/>
      <c r="J41" s="3"/>
      <c r="K41" s="3"/>
      <c r="N41" s="63"/>
    </row>
    <row r="42" spans="1:14" ht="20.25" x14ac:dyDescent="0.3">
      <c r="A42" s="11" t="s">
        <v>39</v>
      </c>
      <c r="B42" s="68">
        <v>200</v>
      </c>
      <c r="C42" s="68"/>
      <c r="D42" s="69"/>
      <c r="E42" s="70">
        <f t="shared" ref="E42:E69" si="4">C42-B42</f>
        <v>-200</v>
      </c>
      <c r="G42" s="14"/>
      <c r="I42" s="51"/>
      <c r="J42" s="3"/>
      <c r="K42" s="3"/>
      <c r="N42" s="50"/>
    </row>
    <row r="43" spans="1:14" ht="20.25" x14ac:dyDescent="0.3">
      <c r="A43" s="21" t="s">
        <v>40</v>
      </c>
      <c r="B43" s="68">
        <v>1000</v>
      </c>
      <c r="C43" s="68"/>
      <c r="D43" s="24"/>
      <c r="E43" s="70">
        <f t="shared" si="4"/>
        <v>-1000</v>
      </c>
      <c r="G43" s="14"/>
      <c r="I43" s="51"/>
      <c r="J43" s="3"/>
      <c r="K43" s="3"/>
      <c r="N43" s="50"/>
    </row>
    <row r="44" spans="1:14" ht="20.25" x14ac:dyDescent="0.3">
      <c r="A44" s="21" t="s">
        <v>41</v>
      </c>
      <c r="B44" s="68">
        <v>400</v>
      </c>
      <c r="C44" s="68"/>
      <c r="D44" s="24"/>
      <c r="E44" s="70">
        <f t="shared" si="4"/>
        <v>-400</v>
      </c>
      <c r="G44" s="14"/>
      <c r="I44" s="51"/>
      <c r="J44" s="3"/>
      <c r="K44" s="3"/>
      <c r="N44" s="63"/>
    </row>
    <row r="45" spans="1:14" ht="20.25" x14ac:dyDescent="0.3">
      <c r="A45" s="21" t="s">
        <v>42</v>
      </c>
      <c r="B45" s="68">
        <v>500</v>
      </c>
      <c r="C45" s="68"/>
      <c r="D45" s="24"/>
      <c r="E45" s="70">
        <f t="shared" si="4"/>
        <v>-500</v>
      </c>
      <c r="G45" s="14"/>
      <c r="I45" s="51"/>
      <c r="J45" s="3"/>
      <c r="K45" s="3"/>
      <c r="N45" s="63"/>
    </row>
    <row r="46" spans="1:14" ht="20.25" x14ac:dyDescent="0.3">
      <c r="A46" s="21" t="s">
        <v>43</v>
      </c>
      <c r="B46" s="68">
        <v>4500</v>
      </c>
      <c r="C46" s="68"/>
      <c r="D46" s="24"/>
      <c r="E46" s="70">
        <f t="shared" si="4"/>
        <v>-4500</v>
      </c>
      <c r="G46" s="14"/>
      <c r="I46" s="51"/>
      <c r="J46" s="3"/>
      <c r="K46" s="3"/>
      <c r="N46" s="63"/>
    </row>
    <row r="47" spans="1:14" ht="20.25" x14ac:dyDescent="0.3">
      <c r="A47" s="21" t="s">
        <v>44</v>
      </c>
      <c r="B47" s="68">
        <v>2000</v>
      </c>
      <c r="C47" s="68"/>
      <c r="D47" s="24"/>
      <c r="E47" s="70">
        <f t="shared" si="4"/>
        <v>-2000</v>
      </c>
      <c r="G47" s="14"/>
      <c r="I47" s="51"/>
      <c r="J47" s="3"/>
      <c r="K47" s="3"/>
      <c r="N47" s="50"/>
    </row>
    <row r="48" spans="1:14" ht="20.25" x14ac:dyDescent="0.3">
      <c r="A48" s="21" t="s">
        <v>45</v>
      </c>
      <c r="B48" s="68">
        <v>1800</v>
      </c>
      <c r="C48" s="68"/>
      <c r="D48" s="24"/>
      <c r="E48" s="70">
        <f t="shared" si="4"/>
        <v>-1800</v>
      </c>
      <c r="G48" s="14"/>
      <c r="I48" s="51"/>
      <c r="J48" s="3"/>
      <c r="K48" s="3"/>
      <c r="N48" s="50"/>
    </row>
    <row r="49" spans="1:14" ht="20.25" x14ac:dyDescent="0.3">
      <c r="A49" s="21" t="s">
        <v>80</v>
      </c>
      <c r="B49" s="68">
        <v>300</v>
      </c>
      <c r="C49" s="68"/>
      <c r="D49" s="24"/>
      <c r="E49" s="70">
        <f t="shared" si="4"/>
        <v>-300</v>
      </c>
      <c r="G49" s="14"/>
      <c r="I49" s="51"/>
      <c r="J49" s="3"/>
      <c r="K49" s="3"/>
      <c r="N49" s="50"/>
    </row>
    <row r="50" spans="1:14" ht="20.25" x14ac:dyDescent="0.3">
      <c r="A50" s="21" t="s">
        <v>46</v>
      </c>
      <c r="B50" s="68">
        <v>2000</v>
      </c>
      <c r="C50" s="68"/>
      <c r="D50" s="24"/>
      <c r="E50" s="70">
        <f t="shared" si="4"/>
        <v>-2000</v>
      </c>
      <c r="G50" s="14"/>
      <c r="I50" s="51"/>
      <c r="J50" s="3"/>
      <c r="K50" s="3"/>
      <c r="N50" s="63"/>
    </row>
    <row r="51" spans="1:14" ht="20.25" x14ac:dyDescent="0.3">
      <c r="A51" s="21" t="s">
        <v>47</v>
      </c>
      <c r="B51" s="68">
        <v>1500</v>
      </c>
      <c r="C51" s="68"/>
      <c r="D51" s="24"/>
      <c r="E51" s="70">
        <f t="shared" si="4"/>
        <v>-1500</v>
      </c>
      <c r="G51" s="14"/>
      <c r="I51" s="51"/>
      <c r="J51" s="3"/>
      <c r="K51" s="3"/>
      <c r="N51" s="63"/>
    </row>
    <row r="52" spans="1:14" ht="20.25" x14ac:dyDescent="0.3">
      <c r="A52" s="21" t="s">
        <v>48</v>
      </c>
      <c r="B52" s="68">
        <v>750</v>
      </c>
      <c r="C52" s="68"/>
      <c r="D52" s="24"/>
      <c r="E52" s="70">
        <f t="shared" si="4"/>
        <v>-750</v>
      </c>
      <c r="G52" s="14"/>
      <c r="I52" s="51"/>
      <c r="J52" s="3"/>
      <c r="K52" s="3"/>
      <c r="N52" s="63"/>
    </row>
    <row r="53" spans="1:14" ht="20.25" x14ac:dyDescent="0.3">
      <c r="A53" s="21" t="s">
        <v>49</v>
      </c>
      <c r="B53" s="68">
        <v>300</v>
      </c>
      <c r="C53" s="68"/>
      <c r="D53" s="24"/>
      <c r="E53" s="70">
        <f t="shared" si="4"/>
        <v>-300</v>
      </c>
      <c r="G53" s="14"/>
      <c r="I53" s="51"/>
      <c r="J53" s="3"/>
      <c r="K53" s="3"/>
      <c r="N53" s="63"/>
    </row>
    <row r="54" spans="1:14" ht="20.25" x14ac:dyDescent="0.3">
      <c r="A54" s="21" t="s">
        <v>50</v>
      </c>
      <c r="B54" s="68">
        <v>900</v>
      </c>
      <c r="C54" s="68"/>
      <c r="D54" s="24"/>
      <c r="E54" s="70">
        <f t="shared" si="4"/>
        <v>-900</v>
      </c>
      <c r="G54" s="14"/>
      <c r="I54" s="51"/>
      <c r="J54" s="3"/>
      <c r="K54" s="3"/>
      <c r="N54" s="50"/>
    </row>
    <row r="55" spans="1:14" ht="20.25" x14ac:dyDescent="0.3">
      <c r="A55" s="21" t="s">
        <v>51</v>
      </c>
      <c r="B55" s="68">
        <v>750</v>
      </c>
      <c r="C55" s="68"/>
      <c r="D55" s="24"/>
      <c r="E55" s="70">
        <f t="shared" si="4"/>
        <v>-750</v>
      </c>
      <c r="G55" s="14"/>
      <c r="I55" s="51"/>
      <c r="J55" s="3"/>
      <c r="K55" s="3"/>
      <c r="N55" s="50"/>
    </row>
    <row r="56" spans="1:14" ht="20.25" x14ac:dyDescent="0.3">
      <c r="A56" s="21" t="s">
        <v>52</v>
      </c>
      <c r="B56" s="68">
        <v>1750</v>
      </c>
      <c r="C56" s="68"/>
      <c r="D56" s="24"/>
      <c r="E56" s="70">
        <f t="shared" si="4"/>
        <v>-1750</v>
      </c>
      <c r="G56" s="14"/>
      <c r="I56" s="51"/>
      <c r="J56" s="3"/>
      <c r="K56" s="3"/>
      <c r="N56" s="50"/>
    </row>
    <row r="57" spans="1:14" ht="20.25" x14ac:dyDescent="0.3">
      <c r="A57" s="21" t="s">
        <v>53</v>
      </c>
      <c r="B57" s="68">
        <v>700</v>
      </c>
      <c r="C57" s="68"/>
      <c r="D57" s="24"/>
      <c r="E57" s="70">
        <f t="shared" si="4"/>
        <v>-700</v>
      </c>
      <c r="G57" s="14"/>
      <c r="I57" s="51"/>
      <c r="J57" s="3"/>
      <c r="K57" s="3"/>
      <c r="N57" s="50"/>
    </row>
    <row r="58" spans="1:14" ht="20.25" x14ac:dyDescent="0.3">
      <c r="A58" s="21" t="s">
        <v>54</v>
      </c>
      <c r="B58" s="68"/>
      <c r="C58" s="68"/>
      <c r="D58" s="24"/>
      <c r="E58" s="70">
        <f t="shared" si="4"/>
        <v>0</v>
      </c>
      <c r="G58" s="14"/>
      <c r="I58" s="51"/>
      <c r="J58" s="3"/>
      <c r="K58" s="3"/>
      <c r="N58" s="50"/>
    </row>
    <row r="59" spans="1:14" ht="20.25" x14ac:dyDescent="0.3">
      <c r="A59" s="21" t="s">
        <v>55</v>
      </c>
      <c r="B59" s="68">
        <v>500</v>
      </c>
      <c r="C59" s="68"/>
      <c r="D59" s="24"/>
      <c r="E59" s="70">
        <f t="shared" si="4"/>
        <v>-500</v>
      </c>
      <c r="G59" s="14"/>
      <c r="I59" s="51"/>
      <c r="J59" s="3"/>
      <c r="K59" s="3"/>
      <c r="N59" s="50"/>
    </row>
    <row r="60" spans="1:14" ht="20.25" x14ac:dyDescent="0.3">
      <c r="A60" s="21" t="s">
        <v>56</v>
      </c>
      <c r="B60" s="68">
        <v>250</v>
      </c>
      <c r="C60" s="68"/>
      <c r="D60" s="24"/>
      <c r="E60" s="70">
        <f t="shared" si="4"/>
        <v>-250</v>
      </c>
      <c r="G60" s="14"/>
      <c r="I60" s="51"/>
      <c r="J60" s="54"/>
      <c r="K60" s="3"/>
      <c r="N60" s="50"/>
    </row>
    <row r="61" spans="1:14" ht="20.25" x14ac:dyDescent="0.3">
      <c r="A61" s="21" t="s">
        <v>57</v>
      </c>
      <c r="B61" s="68">
        <v>750</v>
      </c>
      <c r="C61" s="68"/>
      <c r="D61" s="24"/>
      <c r="E61" s="70">
        <f t="shared" si="4"/>
        <v>-750</v>
      </c>
      <c r="G61" s="14"/>
      <c r="I61" s="51"/>
      <c r="J61" s="3"/>
      <c r="K61" s="54"/>
      <c r="N61" s="50"/>
    </row>
    <row r="62" spans="1:14" ht="20.25" x14ac:dyDescent="0.3">
      <c r="A62" s="21" t="s">
        <v>78</v>
      </c>
      <c r="B62" s="68">
        <v>450</v>
      </c>
      <c r="C62" s="68"/>
      <c r="D62" s="24"/>
      <c r="E62" s="70">
        <v>-450</v>
      </c>
      <c r="G62" s="14"/>
      <c r="I62" s="51"/>
      <c r="J62" s="3"/>
      <c r="K62" s="54"/>
      <c r="N62" s="50"/>
    </row>
    <row r="63" spans="1:14" ht="20.25" x14ac:dyDescent="0.3">
      <c r="A63" s="21" t="s">
        <v>58</v>
      </c>
      <c r="B63" s="68">
        <v>1500</v>
      </c>
      <c r="C63" s="68"/>
      <c r="D63" s="24"/>
      <c r="E63" s="70">
        <f t="shared" si="4"/>
        <v>-1500</v>
      </c>
      <c r="G63" s="14"/>
      <c r="I63" s="54"/>
      <c r="J63" s="71"/>
      <c r="K63" s="3"/>
      <c r="N63" s="50"/>
    </row>
    <row r="64" spans="1:14" ht="20.25" x14ac:dyDescent="0.3">
      <c r="A64" s="21" t="s">
        <v>82</v>
      </c>
      <c r="B64" s="68">
        <v>1500</v>
      </c>
      <c r="C64" s="68"/>
      <c r="D64" s="24"/>
      <c r="E64" s="70">
        <f t="shared" si="4"/>
        <v>-1500</v>
      </c>
      <c r="G64" s="14"/>
      <c r="I64" s="72"/>
      <c r="J64" s="73"/>
      <c r="K64" s="71"/>
      <c r="N64" s="50"/>
    </row>
    <row r="65" spans="1:14" ht="20.25" x14ac:dyDescent="0.3">
      <c r="A65" s="21" t="s">
        <v>59</v>
      </c>
      <c r="B65" s="68">
        <v>2500</v>
      </c>
      <c r="C65" s="68"/>
      <c r="D65" s="24"/>
      <c r="E65" s="70">
        <f t="shared" si="4"/>
        <v>-2500</v>
      </c>
      <c r="G65" s="14"/>
      <c r="I65" s="73"/>
      <c r="J65" s="74"/>
      <c r="K65" s="73"/>
      <c r="N65" s="63"/>
    </row>
    <row r="66" spans="1:14" ht="20.25" x14ac:dyDescent="0.3">
      <c r="A66" s="21" t="s">
        <v>60</v>
      </c>
      <c r="B66" s="68">
        <v>7500</v>
      </c>
      <c r="C66" s="68"/>
      <c r="D66" s="24"/>
      <c r="E66" s="70">
        <f t="shared" si="4"/>
        <v>-7500</v>
      </c>
      <c r="G66" s="14"/>
      <c r="I66" s="73"/>
      <c r="J66" s="74"/>
      <c r="K66" s="73"/>
      <c r="N66" s="63"/>
    </row>
    <row r="67" spans="1:14" ht="20.25" x14ac:dyDescent="0.3">
      <c r="A67" s="21" t="s">
        <v>61</v>
      </c>
      <c r="B67" s="68">
        <v>5000</v>
      </c>
      <c r="C67" s="68"/>
      <c r="D67" s="24"/>
      <c r="E67" s="70">
        <f t="shared" si="4"/>
        <v>-5000</v>
      </c>
      <c r="G67" s="14"/>
      <c r="I67" s="73"/>
      <c r="J67" s="74"/>
      <c r="K67" s="73"/>
      <c r="N67" s="63"/>
    </row>
    <row r="68" spans="1:14" ht="20.25" x14ac:dyDescent="0.3">
      <c r="A68" s="21" t="s">
        <v>62</v>
      </c>
      <c r="B68" s="68">
        <v>1800</v>
      </c>
      <c r="C68" s="68"/>
      <c r="D68" s="24"/>
      <c r="E68" s="70">
        <f t="shared" si="4"/>
        <v>-1800</v>
      </c>
      <c r="G68" s="14"/>
      <c r="I68" s="73"/>
      <c r="J68" s="74"/>
      <c r="K68" s="73"/>
      <c r="N68" s="63"/>
    </row>
    <row r="69" spans="1:14" ht="21" thickBot="1" x14ac:dyDescent="0.35">
      <c r="A69" s="21" t="s">
        <v>63</v>
      </c>
      <c r="B69" s="76">
        <v>250</v>
      </c>
      <c r="C69" s="76"/>
      <c r="D69" s="24"/>
      <c r="E69" s="77">
        <f t="shared" si="4"/>
        <v>-250</v>
      </c>
      <c r="G69" s="14"/>
      <c r="I69" s="74"/>
      <c r="J69" s="71"/>
      <c r="K69" s="71"/>
      <c r="N69" s="50"/>
    </row>
    <row r="70" spans="1:14" ht="21" thickBot="1" x14ac:dyDescent="0.35">
      <c r="A70" s="31"/>
      <c r="B70" s="32"/>
      <c r="C70" s="32"/>
      <c r="D70" s="9"/>
      <c r="E70" s="32"/>
      <c r="F70" s="78"/>
      <c r="G70" s="32"/>
      <c r="I70" s="79"/>
      <c r="J70" s="71"/>
      <c r="K70" s="71"/>
      <c r="N70" s="50"/>
    </row>
    <row r="71" spans="1:14" ht="21" thickBot="1" x14ac:dyDescent="0.35">
      <c r="A71" s="34" t="s">
        <v>64</v>
      </c>
      <c r="B71" s="35">
        <f>SUM(B41:B69)</f>
        <v>41800</v>
      </c>
      <c r="C71" s="36">
        <f>SUM(C41:C69)</f>
        <v>0</v>
      </c>
      <c r="D71" s="80"/>
      <c r="E71" s="39">
        <f>SUM(E41:E69)</f>
        <v>-41800</v>
      </c>
      <c r="F71" s="78"/>
      <c r="G71" s="78"/>
      <c r="H71" s="7"/>
      <c r="I71" s="7"/>
      <c r="J71" s="71"/>
      <c r="K71" s="71"/>
      <c r="N71" s="63"/>
    </row>
    <row r="72" spans="1:14" ht="21" thickBot="1" x14ac:dyDescent="0.35">
      <c r="A72" s="81"/>
      <c r="B72" s="80"/>
      <c r="C72" s="80"/>
      <c r="D72" s="82"/>
      <c r="E72" s="80"/>
      <c r="F72" s="78"/>
      <c r="G72" s="80"/>
      <c r="H72" s="83"/>
      <c r="I72" s="83"/>
      <c r="J72" s="71"/>
      <c r="K72" s="71"/>
    </row>
    <row r="73" spans="1:14" ht="21" thickBot="1" x14ac:dyDescent="0.35">
      <c r="A73" s="34" t="s">
        <v>65</v>
      </c>
      <c r="B73" s="35">
        <f>+B71+B36+E22</f>
        <v>72941.47</v>
      </c>
      <c r="C73" s="36">
        <f>+C71+C36+F22</f>
        <v>0</v>
      </c>
      <c r="D73" s="80"/>
      <c r="E73" s="39">
        <f>+E71+E36+(F22-E22)</f>
        <v>-72941.47</v>
      </c>
      <c r="F73" s="78"/>
      <c r="G73" s="80"/>
      <c r="I73" s="79"/>
      <c r="J73" s="71"/>
      <c r="K73" s="71"/>
    </row>
    <row r="74" spans="1:14" ht="21" thickBot="1" x14ac:dyDescent="0.35">
      <c r="A74" s="84"/>
      <c r="B74" s="80"/>
      <c r="C74" s="80"/>
      <c r="D74" s="82"/>
      <c r="E74" s="80"/>
      <c r="F74" s="78"/>
      <c r="G74" s="80"/>
      <c r="I74" s="79"/>
      <c r="J74" s="71"/>
      <c r="K74" s="71"/>
    </row>
    <row r="75" spans="1:14" ht="21" thickBot="1" x14ac:dyDescent="0.35">
      <c r="A75" s="85" t="s">
        <v>66</v>
      </c>
      <c r="B75" s="39">
        <f>I22-C36-C71</f>
        <v>16041.47</v>
      </c>
      <c r="C75" s="86"/>
      <c r="D75" s="78"/>
      <c r="E75" s="87"/>
      <c r="F75" s="78"/>
      <c r="G75" s="78"/>
      <c r="I75" s="79"/>
      <c r="J75" s="71"/>
      <c r="K75" s="71"/>
    </row>
    <row r="76" spans="1:14" x14ac:dyDescent="0.25">
      <c r="C76" s="50"/>
    </row>
    <row r="77" spans="1:14" x14ac:dyDescent="0.25">
      <c r="B77" s="88"/>
      <c r="C77" s="50"/>
    </row>
    <row r="78" spans="1:14" ht="20.25" x14ac:dyDescent="0.3">
      <c r="A78" s="89" t="s">
        <v>67</v>
      </c>
      <c r="B78" s="90">
        <v>10549.45</v>
      </c>
      <c r="C78" s="50"/>
    </row>
    <row r="79" spans="1:14" ht="20.25" x14ac:dyDescent="0.3">
      <c r="A79" s="89" t="s">
        <v>68</v>
      </c>
      <c r="B79" s="90">
        <v>5492.02</v>
      </c>
      <c r="C79" s="50"/>
    </row>
    <row r="80" spans="1:14" ht="20.25" x14ac:dyDescent="0.3">
      <c r="A80" s="91" t="s">
        <v>69</v>
      </c>
      <c r="B80" s="92">
        <f>+B78+B79</f>
        <v>16041.470000000001</v>
      </c>
      <c r="C80" s="50"/>
    </row>
    <row r="81" spans="1:3" ht="21" thickBot="1" x14ac:dyDescent="0.35">
      <c r="A81" s="93"/>
      <c r="B81" s="90"/>
      <c r="C81" s="50"/>
    </row>
    <row r="82" spans="1:3" ht="21" thickBot="1" x14ac:dyDescent="0.35">
      <c r="A82" s="85" t="s">
        <v>70</v>
      </c>
      <c r="B82" s="39">
        <f>+B80+B81</f>
        <v>16041.470000000001</v>
      </c>
      <c r="C82" s="50"/>
    </row>
    <row r="83" spans="1:3" ht="15.75" thickBot="1" x14ac:dyDescent="0.3">
      <c r="A83" s="94"/>
      <c r="B83" s="7"/>
    </row>
    <row r="84" spans="1:3" ht="21" thickBot="1" x14ac:dyDescent="0.35">
      <c r="A84" s="85" t="s">
        <v>71</v>
      </c>
      <c r="B84" s="95">
        <f>+B82-B75</f>
        <v>0</v>
      </c>
    </row>
  </sheetData>
  <pageMargins left="0.25" right="0.25" top="0.25" bottom="0.25" header="0" footer="0"/>
  <pageSetup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proposed&amp;prior</vt:lpstr>
      <vt:lpstr>2014-15budget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Holly Notebook</cp:lastModifiedBy>
  <cp:lastPrinted>2014-08-26T20:12:18Z</cp:lastPrinted>
  <dcterms:created xsi:type="dcterms:W3CDTF">2014-07-23T19:02:54Z</dcterms:created>
  <dcterms:modified xsi:type="dcterms:W3CDTF">2015-01-29T05:06:35Z</dcterms:modified>
</cp:coreProperties>
</file>